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thebmkgroup-my.sharepoint.com/personal/deolan_bmkgroup_co_za/Documents/Documents/"/>
    </mc:Choice>
  </mc:AlternateContent>
  <xr:revisionPtr revIDLastSave="9" documentId="8_{007AD19B-F8BF-4121-8C47-DC59F1985E7C}" xr6:coauthVersionLast="47" xr6:coauthVersionMax="47" xr10:uidLastSave="{CF7CD2D7-12B2-400B-BA88-BB7D97FB3386}"/>
  <workbookProtection workbookAlgorithmName="SHA-512" workbookHashValue="qKJzmvHOe6F/nHbkDpNX6GnifzGBqk6r3FzztwBqQyQpH2Pc1Tan5PWZ4z4F2fSoQHETykFKg+SQ5/1xSpIITg==" workbookSaltValue="FUtTxCo+Qg3K+hURO4L9rg==" workbookSpinCount="100000" lockStructure="1"/>
  <bookViews>
    <workbookView xWindow="28680" yWindow="-120" windowWidth="29040" windowHeight="15720" xr2:uid="{00000000-000D-0000-FFFF-FFFF00000000}"/>
  </bookViews>
  <sheets>
    <sheet name="Section A - P&amp;Gs" sheetId="1" r:id="rId1"/>
    <sheet name="Section B - Katherine St" sheetId="2" r:id="rId2"/>
    <sheet name="Section C - Rivonia Rd" sheetId="3" r:id="rId3"/>
    <sheet name="Section D-Electrical (Rivonia)" sheetId="4" r:id="rId4"/>
    <sheet name="Section E - Summary" sheetId="5" r:id="rId5"/>
  </sheets>
  <definedNames>
    <definedName name="_xlnm.Print_Area" localSheetId="0">'Section A - P&amp;Gs'!$B$1:$H$331</definedName>
    <definedName name="_xlnm.Print_Area" localSheetId="1">'Section B - Katherine St'!$B$1:$H$1383</definedName>
    <definedName name="_xlnm.Print_Area" localSheetId="2">'Section C - Rivonia Rd'!$B$1:$H$1031</definedName>
    <definedName name="_xlnm.Print_Area" localSheetId="3">'Section D-Electrical (Rivonia)'!$B$1:$H$126</definedName>
    <definedName name="_xlnm.Print_Area" localSheetId="4">'Section E - Summary'!$B$1:$H$69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40" i="2" l="1"/>
  <c r="H1146" i="2" s="1"/>
  <c r="H1198" i="2" s="1"/>
  <c r="H747" i="2"/>
  <c r="H220" i="2"/>
  <c r="H218" i="2"/>
  <c r="H224" i="2"/>
  <c r="F226" i="2" s="1"/>
  <c r="H226" i="2" s="1"/>
  <c r="H230" i="2"/>
  <c r="H232" i="2"/>
  <c r="H234" i="2"/>
  <c r="H901" i="3"/>
  <c r="H899" i="3"/>
  <c r="H774" i="3"/>
  <c r="H772" i="3"/>
  <c r="H770" i="3"/>
  <c r="H768" i="3"/>
  <c r="H766" i="3"/>
  <c r="H764" i="3"/>
  <c r="H814" i="3"/>
  <c r="H822" i="3"/>
  <c r="H820" i="3"/>
  <c r="H818" i="3"/>
  <c r="H816" i="3"/>
  <c r="H839" i="3"/>
  <c r="H837" i="3"/>
  <c r="H835" i="3"/>
  <c r="H833" i="3"/>
  <c r="H831" i="3"/>
  <c r="H829" i="3"/>
  <c r="H827" i="3"/>
  <c r="H825" i="3"/>
  <c r="H632" i="3"/>
  <c r="H628" i="3"/>
  <c r="H626" i="3"/>
  <c r="H312" i="3"/>
  <c r="H308" i="3"/>
  <c r="H306" i="3"/>
  <c r="H302" i="3"/>
  <c r="H300" i="3"/>
  <c r="H296" i="3"/>
  <c r="H294" i="3"/>
  <c r="H292" i="3"/>
  <c r="H137" i="3"/>
  <c r="H138" i="3"/>
  <c r="H151" i="3"/>
  <c r="B38" i="3"/>
  <c r="B55" i="4"/>
  <c r="F10" i="4"/>
  <c r="H10" i="4" s="1"/>
  <c r="H8" i="4"/>
  <c r="H52" i="4" l="1"/>
  <c r="F276" i="1" l="1"/>
  <c r="H501" i="3"/>
  <c r="H499" i="3"/>
  <c r="H497" i="3"/>
  <c r="H495" i="3"/>
  <c r="F341" i="3"/>
  <c r="H232" i="3"/>
  <c r="H230" i="3"/>
  <c r="H226" i="3"/>
  <c r="H222" i="3"/>
  <c r="H220" i="3"/>
  <c r="H215" i="3"/>
  <c r="H213" i="3"/>
  <c r="H211" i="3"/>
  <c r="H209" i="3"/>
  <c r="H207" i="3"/>
  <c r="H124" i="3"/>
  <c r="H120" i="3"/>
  <c r="H118" i="3"/>
  <c r="H116" i="3"/>
  <c r="H110" i="3"/>
  <c r="H106" i="3"/>
  <c r="H104" i="3"/>
  <c r="H100" i="3"/>
  <c r="H98" i="3"/>
  <c r="H96" i="3"/>
  <c r="H80" i="3"/>
  <c r="H76" i="3"/>
  <c r="H74" i="3"/>
  <c r="H70" i="3"/>
  <c r="H68" i="3"/>
  <c r="H64" i="3"/>
  <c r="H60" i="3"/>
  <c r="H56" i="3"/>
  <c r="H52" i="3"/>
  <c r="H50" i="3"/>
  <c r="H48" i="3"/>
  <c r="F482" i="2"/>
  <c r="F1211" i="2"/>
  <c r="H1211" i="2" s="1"/>
  <c r="H330" i="2"/>
  <c r="H328" i="2"/>
  <c r="H326" i="2"/>
  <c r="H324" i="2"/>
  <c r="H322" i="2"/>
  <c r="H320" i="2"/>
  <c r="H316" i="2"/>
  <c r="H313" i="2"/>
  <c r="H311" i="2"/>
  <c r="H308" i="2"/>
  <c r="H307" i="2"/>
  <c r="H303" i="2"/>
  <c r="H332" i="2" s="1"/>
  <c r="H1324" i="2" s="1"/>
  <c r="H299" i="2"/>
  <c r="H295" i="2"/>
  <c r="H292" i="2"/>
  <c r="H290" i="2"/>
  <c r="H288" i="2"/>
  <c r="H153" i="2"/>
  <c r="H155" i="2"/>
  <c r="H157" i="2"/>
  <c r="H163" i="2"/>
  <c r="H165" i="2"/>
  <c r="H167" i="2"/>
  <c r="H169" i="2"/>
  <c r="H173" i="2"/>
  <c r="H175" i="2"/>
  <c r="H177" i="2"/>
  <c r="H179" i="2"/>
  <c r="H183" i="2"/>
  <c r="H185" i="2"/>
  <c r="H187" i="2"/>
  <c r="H189" i="2"/>
  <c r="H191" i="2"/>
  <c r="H193" i="2"/>
  <c r="H195" i="2"/>
  <c r="H197" i="2"/>
  <c r="H199" i="2"/>
  <c r="H201" i="2"/>
  <c r="H203" i="2"/>
  <c r="H205" i="2"/>
  <c r="H207" i="2"/>
  <c r="H151" i="2"/>
  <c r="H233" i="3" l="1"/>
  <c r="H83" i="3"/>
  <c r="H126" i="3"/>
  <c r="H132" i="3" s="1"/>
  <c r="H209" i="2"/>
  <c r="H215" i="2" l="1"/>
  <c r="H275" i="2" s="1"/>
  <c r="H1322" i="2" s="1"/>
  <c r="H136" i="1"/>
  <c r="F138" i="1" s="1"/>
  <c r="H138" i="1" s="1"/>
  <c r="H132" i="1"/>
  <c r="F134" i="1" s="1"/>
  <c r="H134" i="1" s="1"/>
  <c r="H128" i="1"/>
  <c r="F129" i="1" s="1"/>
  <c r="H129" i="1" s="1"/>
  <c r="H124" i="1"/>
  <c r="F125" i="1" s="1"/>
  <c r="H125" i="1" s="1"/>
  <c r="H120" i="1"/>
  <c r="F122" i="1" s="1"/>
  <c r="H122" i="1" s="1"/>
  <c r="H276" i="1"/>
  <c r="H278" i="1"/>
  <c r="H274" i="1"/>
  <c r="H272" i="1"/>
  <c r="H270" i="1"/>
  <c r="H268" i="1"/>
  <c r="H266" i="1"/>
  <c r="H264" i="1"/>
  <c r="H262" i="1"/>
  <c r="H256" i="1"/>
  <c r="H254" i="1"/>
  <c r="H252" i="1"/>
  <c r="H250" i="1"/>
  <c r="H246" i="1"/>
  <c r="H244" i="1"/>
  <c r="H282" i="1" l="1"/>
  <c r="H293" i="1" s="1"/>
  <c r="F126" i="1"/>
  <c r="H126" i="1" s="1"/>
  <c r="F130" i="1"/>
  <c r="H130" i="1" s="1"/>
  <c r="F133" i="1"/>
  <c r="H133" i="1" s="1"/>
  <c r="F121" i="1"/>
  <c r="H121" i="1" s="1"/>
  <c r="F137" i="1"/>
  <c r="H137" i="1" s="1"/>
  <c r="H80" i="1"/>
  <c r="H76" i="1"/>
  <c r="F78" i="1" s="1"/>
  <c r="H72" i="1"/>
  <c r="F73" i="1" s="1"/>
  <c r="H68" i="1"/>
  <c r="F70" i="1" s="1"/>
  <c r="H64" i="1"/>
  <c r="F66" i="1" s="1"/>
  <c r="H44" i="1"/>
  <c r="F46" i="1" s="1"/>
  <c r="H46" i="1" s="1"/>
  <c r="H40" i="1"/>
  <c r="H38" i="1"/>
  <c r="F42" i="1"/>
  <c r="H42" i="1" s="1"/>
  <c r="F74" i="1" l="1"/>
  <c r="F77" i="1"/>
  <c r="F69" i="1"/>
  <c r="F18" i="1" l="1"/>
  <c r="H18" i="1" s="1"/>
  <c r="H59" i="4" l="1"/>
  <c r="D291" i="1"/>
  <c r="D289" i="1"/>
  <c r="H278" i="3"/>
  <c r="H276" i="3"/>
  <c r="H272" i="3"/>
  <c r="H268" i="3"/>
  <c r="H266" i="3"/>
  <c r="H264" i="3"/>
  <c r="H258" i="3"/>
  <c r="H256" i="3"/>
  <c r="H254" i="3"/>
  <c r="H252" i="3"/>
  <c r="H248" i="3"/>
  <c r="H943" i="3"/>
  <c r="H941" i="3"/>
  <c r="H935" i="3"/>
  <c r="H921" i="3"/>
  <c r="H917" i="3"/>
  <c r="H915" i="3"/>
  <c r="H913" i="3"/>
  <c r="H909" i="3"/>
  <c r="H907" i="3"/>
  <c r="H905" i="3"/>
  <c r="H886" i="3"/>
  <c r="H884" i="3"/>
  <c r="H882" i="3"/>
  <c r="H881" i="3"/>
  <c r="H880" i="3"/>
  <c r="H878" i="3"/>
  <c r="H876" i="3"/>
  <c r="H874" i="3"/>
  <c r="H872" i="3"/>
  <c r="H857" i="3"/>
  <c r="H855" i="3"/>
  <c r="H853" i="3"/>
  <c r="H851" i="3"/>
  <c r="H849" i="3"/>
  <c r="H847" i="3"/>
  <c r="H845" i="3"/>
  <c r="H843" i="3"/>
  <c r="H841" i="3"/>
  <c r="H802" i="3"/>
  <c r="H800" i="3"/>
  <c r="H798" i="3"/>
  <c r="H796" i="3"/>
  <c r="H794" i="3"/>
  <c r="H792" i="3"/>
  <c r="H788" i="3"/>
  <c r="H786" i="3"/>
  <c r="H784" i="3"/>
  <c r="H782" i="3"/>
  <c r="H780" i="3"/>
  <c r="H778" i="3"/>
  <c r="H776" i="3"/>
  <c r="H753" i="3"/>
  <c r="H751" i="3"/>
  <c r="H749" i="3"/>
  <c r="H747" i="3"/>
  <c r="H743" i="3"/>
  <c r="H741" i="3"/>
  <c r="H739" i="3"/>
  <c r="H737" i="3"/>
  <c r="H735" i="3"/>
  <c r="H733" i="3"/>
  <c r="H729" i="3"/>
  <c r="H727" i="3"/>
  <c r="H712" i="3"/>
  <c r="H708" i="3"/>
  <c r="H702" i="3"/>
  <c r="H700" i="3"/>
  <c r="H697" i="3"/>
  <c r="H694" i="3"/>
  <c r="H690" i="3"/>
  <c r="H686" i="3"/>
  <c r="H685" i="3"/>
  <c r="H681" i="3"/>
  <c r="H680" i="3"/>
  <c r="H679" i="3"/>
  <c r="H678" i="3"/>
  <c r="H677" i="3"/>
  <c r="H615" i="3"/>
  <c r="H611" i="3"/>
  <c r="H609" i="3"/>
  <c r="H607" i="3"/>
  <c r="H604" i="3"/>
  <c r="H602" i="3"/>
  <c r="H600" i="3"/>
  <c r="H598" i="3"/>
  <c r="H594" i="3"/>
  <c r="H592" i="3"/>
  <c r="H588" i="3"/>
  <c r="H586" i="3"/>
  <c r="H584" i="3"/>
  <c r="H582" i="3"/>
  <c r="H576" i="3"/>
  <c r="H563" i="3"/>
  <c r="H561" i="3"/>
  <c r="H557" i="3"/>
  <c r="H555" i="3"/>
  <c r="H551" i="3"/>
  <c r="H549" i="3"/>
  <c r="H547" i="3"/>
  <c r="H543" i="3"/>
  <c r="H540" i="3"/>
  <c r="H539" i="3"/>
  <c r="H534" i="3"/>
  <c r="H533" i="3"/>
  <c r="H509" i="3"/>
  <c r="H507" i="3"/>
  <c r="H505" i="3"/>
  <c r="H503" i="3"/>
  <c r="H491" i="3"/>
  <c r="H487" i="3"/>
  <c r="H485" i="3"/>
  <c r="H435" i="3"/>
  <c r="F433" i="3"/>
  <c r="H433" i="3" s="1"/>
  <c r="H431" i="3"/>
  <c r="H427" i="3"/>
  <c r="H387" i="3"/>
  <c r="H385" i="3"/>
  <c r="H383" i="3"/>
  <c r="H381" i="3"/>
  <c r="H377" i="3"/>
  <c r="H359" i="3"/>
  <c r="H357" i="3"/>
  <c r="H355" i="3"/>
  <c r="H353" i="3"/>
  <c r="H349" i="3"/>
  <c r="H345" i="3"/>
  <c r="H341" i="3"/>
  <c r="H339" i="3"/>
  <c r="H178" i="3"/>
  <c r="H174" i="3"/>
  <c r="H172" i="3"/>
  <c r="H170" i="3"/>
  <c r="H164" i="3"/>
  <c r="H163" i="3"/>
  <c r="H148" i="3"/>
  <c r="H144" i="3"/>
  <c r="H143" i="3"/>
  <c r="H142" i="3"/>
  <c r="H96" i="1"/>
  <c r="B86" i="3"/>
  <c r="B129" i="3" s="1"/>
  <c r="B156" i="3" s="1"/>
  <c r="B199" i="3" s="1"/>
  <c r="B329" i="3" s="1"/>
  <c r="H28" i="3"/>
  <c r="H26" i="3"/>
  <c r="H24" i="3"/>
  <c r="H22" i="3"/>
  <c r="H20" i="3"/>
  <c r="H18" i="3"/>
  <c r="H16" i="3"/>
  <c r="H14" i="3"/>
  <c r="H10" i="3"/>
  <c r="D1344" i="2"/>
  <c r="D1342" i="2"/>
  <c r="D1340" i="2"/>
  <c r="D1338" i="2"/>
  <c r="D1336" i="2"/>
  <c r="D1330" i="2"/>
  <c r="D1326" i="2"/>
  <c r="F1265" i="2"/>
  <c r="H1265" i="2" s="1"/>
  <c r="H1263" i="2"/>
  <c r="H1209" i="2"/>
  <c r="H1254" i="2" s="1"/>
  <c r="H1350" i="2" s="1"/>
  <c r="H1172" i="2"/>
  <c r="H1167" i="2"/>
  <c r="H1165" i="2"/>
  <c r="H1163" i="2"/>
  <c r="H1161" i="2"/>
  <c r="H1159" i="2"/>
  <c r="H1157" i="2"/>
  <c r="H1155" i="2"/>
  <c r="H1153" i="2"/>
  <c r="H1151" i="2"/>
  <c r="H1133" i="2"/>
  <c r="H1131" i="2"/>
  <c r="H1129" i="2"/>
  <c r="H1127" i="2"/>
  <c r="H1125" i="2"/>
  <c r="H1121" i="2"/>
  <c r="H1119" i="2"/>
  <c r="H1117" i="2"/>
  <c r="H1115" i="2"/>
  <c r="H1113" i="2"/>
  <c r="H1111" i="2"/>
  <c r="H1109" i="2"/>
  <c r="H1107" i="2"/>
  <c r="H1105" i="2"/>
  <c r="H1101" i="2"/>
  <c r="H1099" i="2"/>
  <c r="H1097" i="2"/>
  <c r="H1095" i="2"/>
  <c r="H1091" i="2"/>
  <c r="H1089" i="2"/>
  <c r="H1087" i="2"/>
  <c r="H1085" i="2"/>
  <c r="H1036" i="2"/>
  <c r="H1032" i="2"/>
  <c r="H1030" i="2"/>
  <c r="H1026" i="2"/>
  <c r="H1022" i="2"/>
  <c r="H1018" i="2"/>
  <c r="H1016" i="2"/>
  <c r="H967" i="2"/>
  <c r="H900" i="2"/>
  <c r="H948" i="2" s="1"/>
  <c r="H1342" i="2" s="1"/>
  <c r="H828" i="2"/>
  <c r="H696" i="2"/>
  <c r="H693" i="2"/>
  <c r="H689" i="2"/>
  <c r="H623" i="2"/>
  <c r="H621" i="2"/>
  <c r="H548" i="2"/>
  <c r="H608" i="2" s="1"/>
  <c r="H410" i="2"/>
  <c r="H469" i="2" s="1"/>
  <c r="H392" i="2"/>
  <c r="H390" i="2"/>
  <c r="H388" i="2"/>
  <c r="H386" i="2"/>
  <c r="H384" i="2"/>
  <c r="H382" i="2"/>
  <c r="H378" i="2"/>
  <c r="H376" i="2"/>
  <c r="H374" i="2"/>
  <c r="H372" i="2"/>
  <c r="H370" i="2"/>
  <c r="H366" i="2"/>
  <c r="H364" i="2"/>
  <c r="H362" i="2"/>
  <c r="H356" i="2"/>
  <c r="H354" i="2"/>
  <c r="H352" i="2"/>
  <c r="H350" i="2"/>
  <c r="H77" i="2"/>
  <c r="H140" i="2" s="1"/>
  <c r="F28" i="2"/>
  <c r="H28" i="2" s="1"/>
  <c r="H26" i="2"/>
  <c r="H24" i="2"/>
  <c r="H22" i="2"/>
  <c r="H18" i="2"/>
  <c r="H14" i="2"/>
  <c r="H12" i="2"/>
  <c r="H8" i="2"/>
  <c r="B71" i="2"/>
  <c r="B336" i="2" s="1"/>
  <c r="B402" i="2" s="1"/>
  <c r="B472" i="2" s="1"/>
  <c r="B540" i="2" s="1"/>
  <c r="B611" i="2" s="1"/>
  <c r="B679" i="2" s="1"/>
  <c r="B750" i="2" s="1"/>
  <c r="B818" i="2" s="1"/>
  <c r="B892" i="2" s="1"/>
  <c r="B951" i="2" s="1"/>
  <c r="B1004" i="2" s="1"/>
  <c r="B1073" i="2" s="1"/>
  <c r="B1143" i="2" s="1"/>
  <c r="B1201" i="2" s="1"/>
  <c r="B1257" i="2" s="1"/>
  <c r="B1314" i="2" s="1"/>
  <c r="B55" i="1"/>
  <c r="H34" i="1"/>
  <c r="H399" i="2" l="1"/>
  <c r="H1326" i="2" s="1"/>
  <c r="H714" i="3"/>
  <c r="H617" i="3"/>
  <c r="H623" i="3" s="1"/>
  <c r="H666" i="3" s="1"/>
  <c r="H521" i="3"/>
  <c r="H565" i="3"/>
  <c r="H416" i="3"/>
  <c r="H472" i="3"/>
  <c r="H998" i="3" s="1"/>
  <c r="H364" i="3"/>
  <c r="H994" i="3" s="1"/>
  <c r="H153" i="3"/>
  <c r="H159" i="3" s="1"/>
  <c r="H196" i="3" s="1"/>
  <c r="H35" i="3"/>
  <c r="H123" i="4"/>
  <c r="H1000" i="3"/>
  <c r="H996" i="3"/>
  <c r="H1336" i="2"/>
  <c r="H889" i="2"/>
  <c r="H1340" i="2" s="1"/>
  <c r="H676" i="2"/>
  <c r="H1334" i="2" s="1"/>
  <c r="H68" i="2"/>
  <c r="H766" i="2"/>
  <c r="B180" i="1"/>
  <c r="B285" i="1" s="1"/>
  <c r="B114" i="1"/>
  <c r="B143" i="2"/>
  <c r="B212" i="2" s="1"/>
  <c r="B278" i="2" s="1"/>
  <c r="H281" i="3"/>
  <c r="B236" i="3"/>
  <c r="B284" i="3" s="1"/>
  <c r="H957" i="2"/>
  <c r="F484" i="2"/>
  <c r="H484" i="2" s="1"/>
  <c r="H1070" i="2"/>
  <c r="B367" i="3"/>
  <c r="B419" i="3" s="1"/>
  <c r="B475" i="3" s="1"/>
  <c r="B524" i="3" s="1"/>
  <c r="B568" i="3" s="1"/>
  <c r="H890" i="3"/>
  <c r="H720" i="3"/>
  <c r="H755" i="3" s="1"/>
  <c r="H761" i="3" s="1"/>
  <c r="H805" i="3" s="1"/>
  <c r="H92" i="1"/>
  <c r="F937" i="3"/>
  <c r="H937" i="3" s="1"/>
  <c r="F98" i="1"/>
  <c r="H98" i="1" s="1"/>
  <c r="F97" i="1"/>
  <c r="H97" i="1" s="1"/>
  <c r="H1311" i="2"/>
  <c r="H1352" i="2" s="1"/>
  <c r="H758" i="2"/>
  <c r="H963" i="2"/>
  <c r="H969" i="2"/>
  <c r="H760" i="2"/>
  <c r="H977" i="3" l="1"/>
  <c r="H1010" i="3" s="1"/>
  <c r="B669" i="3"/>
  <c r="B717" i="3" s="1"/>
  <c r="B620" i="3"/>
  <c r="H992" i="3"/>
  <c r="H287" i="3"/>
  <c r="H326" i="3" s="1"/>
  <c r="H12" i="5"/>
  <c r="H125" i="4"/>
  <c r="H896" i="3"/>
  <c r="H924" i="3" s="1"/>
  <c r="B236" i="1"/>
  <c r="H1001" i="2"/>
  <c r="H1344" i="2" s="1"/>
  <c r="F94" i="1"/>
  <c r="H94" i="1" s="1"/>
  <c r="H100" i="1"/>
  <c r="F102" i="1" s="1"/>
  <c r="H102" i="1" s="1"/>
  <c r="H88" i="1"/>
  <c r="F89" i="1" s="1"/>
  <c r="H482" i="2"/>
  <c r="H84" i="1"/>
  <c r="F93" i="1"/>
  <c r="H93" i="1" s="1"/>
  <c r="H1028" i="3" l="1"/>
  <c r="H537" i="2"/>
  <c r="H1330" i="2" s="1"/>
  <c r="F101" i="1"/>
  <c r="H101" i="1" s="1"/>
  <c r="H768" i="2"/>
  <c r="H770" i="2"/>
  <c r="H10" i="5" l="1"/>
  <c r="H1030" i="3"/>
  <c r="H815" i="2"/>
  <c r="H1338" i="2" s="1"/>
  <c r="H1380" i="2" l="1"/>
  <c r="H8" i="5" s="1"/>
  <c r="H1382" i="2" l="1"/>
  <c r="F81" i="1"/>
  <c r="H81" i="1" s="1"/>
  <c r="F82" i="1"/>
  <c r="H82" i="1" s="1"/>
  <c r="H66" i="1" l="1"/>
  <c r="H12" i="1" l="1"/>
  <c r="H22" i="1" l="1"/>
  <c r="H28" i="1"/>
  <c r="H32" i="1"/>
  <c r="H30" i="1"/>
  <c r="H24" i="1"/>
  <c r="H192" i="1"/>
  <c r="H190" i="1"/>
  <c r="H188" i="1"/>
  <c r="H233" i="1" l="1"/>
  <c r="H291" i="1" s="1"/>
  <c r="H16" i="1"/>
  <c r="H52" i="1" s="1"/>
  <c r="H58" i="1" s="1"/>
  <c r="H77" i="1" l="1"/>
  <c r="H78" i="1"/>
  <c r="F86" i="1"/>
  <c r="H86" i="1" s="1"/>
  <c r="F85" i="1"/>
  <c r="H85" i="1" s="1"/>
  <c r="H74" i="1"/>
  <c r="H73" i="1"/>
  <c r="H69" i="1"/>
  <c r="H70" i="1"/>
  <c r="F90" i="1" l="1"/>
  <c r="H90" i="1" s="1"/>
  <c r="H89" i="1"/>
  <c r="H111" i="1" l="1"/>
  <c r="H117" i="1" l="1"/>
  <c r="H176" i="1" s="1"/>
  <c r="H289" i="1" s="1"/>
  <c r="H329" i="1" s="1"/>
  <c r="H331" i="1" s="1"/>
  <c r="H6" i="5" l="1"/>
  <c r="H65" i="5" s="1"/>
  <c r="H67" i="5" s="1"/>
  <c r="H68" i="5" s="1"/>
  <c r="H811" i="3"/>
  <c r="H85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civilsoft.co</author>
  </authors>
  <commentList>
    <comment ref="A1" authorId="0" shapeId="0" xr:uid="{00000000-0006-0000-0000-000001000000}">
      <text>
        <r>
          <rPr>
            <sz val="11"/>
            <rFont val="Calibri"/>
            <family val="2"/>
            <scheme val="minor"/>
          </rPr>
          <t>Item¦LIC¦Description¦Unit¦Qty¦Rate¦Amount§1¦Contract No. BMK 1598/2019§1¦Schedule 1§GENERAL REQUIREMENTS AND PROVISIONS¦CONTRACTOR'S ESTABLISHMENT ON SITE AND GENERAL OBLIGATIONS¦HOUSING, OFFICES AND LABORATORY FOR THE ENGINEER'S SITE PERSONNEL¦ACCOMODATION OF TRAFFIC¦OVERHAUL¦CLEARING AND GRUBBING¦DAYWORKS¦DRAINS¦PREFABRICATED CULVERTS¦CONCRETE KERBING, CONCRETE CHANNELLING, CHUTES AND DOWNPIPES, AND CONCRETE LININGS FOR OPEN DRAINS¦SELECTION, STOCKPILING AND BREAKING DOWN THE MATERIAL FROM BORROW PITS,  CUTTINGS   
AND EXISTING PAVEMENT LAYERS, AND PLACING AND COMPACTING OF THE GRAVEL LAYERS¦MASS EARTHWORKS¦PAVEMENT LAYERS OF GRAVEL MATERIAL¦CRUSHED STONE BASE ¦PRIME COAT¦ASPHALT BASE AND SURFACING¦PITCHING, STONEWORK AND PROTECTION AGAINST EROSION¦GABIONS¦ROAD SIGNS¦ROAD MARKINGS¦LANDSCAPING AND PLANTING PLANTS¦FINISHING THE ROAD AND ROAD RESERVE AND TREATING OLD ROADS¦TESTING MATERIALS AND WORKMANSHIP</t>
        </r>
      </text>
    </comment>
    <comment ref="A6" authorId="0" shapeId="0" xr:uid="{00000000-0006-0000-0000-000002000000}">
      <text>
        <r>
          <rPr>
            <sz val="11"/>
            <rFont val="Calibri"/>
            <family val="2"/>
            <scheme val="minor"/>
          </rPr>
          <t>¦1¦1¦1¦1¦1¦Null§</t>
        </r>
      </text>
    </comment>
    <comment ref="A8" authorId="0" shapeId="0" xr:uid="{00000000-0006-0000-0000-000003000000}">
      <text>
        <r>
          <rPr>
            <sz val="11"/>
            <rFont val="Calibri"/>
            <family val="2"/>
            <scheme val="minor"/>
          </rPr>
          <t>¦1¦1¦1¦2¦1¦Null§</t>
        </r>
      </text>
    </comment>
    <comment ref="A10" authorId="0" shapeId="0" xr:uid="{00000000-0006-0000-0000-000004000000}">
      <text>
        <r>
          <rPr>
            <sz val="11"/>
            <rFont val="Calibri"/>
            <family val="2"/>
            <scheme val="minor"/>
          </rPr>
          <t>¦1¦1¦1¦3¦1¦Null§</t>
        </r>
      </text>
    </comment>
    <comment ref="A12" authorId="0" shapeId="0" xr:uid="{00000000-0006-0000-0000-000005000000}">
      <text>
        <r>
          <rPr>
            <sz val="11"/>
            <rFont val="Calibri"/>
            <family val="2"/>
            <scheme val="minor"/>
          </rPr>
          <t>¦1¦1¦1¦4¦1¦Null§</t>
        </r>
      </text>
    </comment>
    <comment ref="A14" authorId="0" shapeId="0" xr:uid="{00000000-0006-0000-0000-000006000000}">
      <text>
        <r>
          <rPr>
            <sz val="11"/>
            <rFont val="Calibri"/>
            <family val="2"/>
            <scheme val="minor"/>
          </rPr>
          <t>¦1¦1¦1¦5¦1¦Null§</t>
        </r>
      </text>
    </comment>
    <comment ref="A16" authorId="0" shapeId="0" xr:uid="{00000000-0006-0000-0000-000007000000}">
      <text>
        <r>
          <rPr>
            <sz val="11"/>
            <rFont val="Calibri"/>
            <family val="2"/>
            <scheme val="minor"/>
          </rPr>
          <t>¦1¦1¦1¦6¦1¦Null§</t>
        </r>
      </text>
    </comment>
    <comment ref="A18" authorId="0" shapeId="0" xr:uid="{00000000-0006-0000-0000-000008000000}">
      <text>
        <r>
          <rPr>
            <sz val="11"/>
            <rFont val="Calibri"/>
            <family val="2"/>
            <scheme val="minor"/>
          </rPr>
          <t>¦1¦1¦1¦7¦1¦Null§PercPrevItem</t>
        </r>
      </text>
    </comment>
    <comment ref="A20" authorId="0" shapeId="0" xr:uid="{00000000-0006-0000-0000-000009000000}">
      <text>
        <r>
          <rPr>
            <sz val="11"/>
            <rFont val="Calibri"/>
            <family val="2"/>
            <scheme val="minor"/>
          </rPr>
          <t>¦1¦1¦1¦8¦1¦Null§</t>
        </r>
      </text>
    </comment>
    <comment ref="A22" authorId="0" shapeId="0" xr:uid="{00000000-0006-0000-0000-00000A000000}">
      <text>
        <r>
          <rPr>
            <sz val="11"/>
            <rFont val="Calibri"/>
            <family val="2"/>
            <scheme val="minor"/>
          </rPr>
          <t>¦1¦1¦1¦9¦1¦Null§</t>
        </r>
      </text>
    </comment>
    <comment ref="A24" authorId="0" shapeId="0" xr:uid="{00000000-0006-0000-0000-00000B000000}">
      <text>
        <r>
          <rPr>
            <sz val="11"/>
            <rFont val="Calibri"/>
            <family val="2"/>
            <scheme val="minor"/>
          </rPr>
          <t>¦1¦1¦1¦10¦1¦Null§PercPrevItem</t>
        </r>
      </text>
    </comment>
    <comment ref="A26" authorId="0" shapeId="0" xr:uid="{00000000-0006-0000-0000-00000C000000}">
      <text>
        <r>
          <rPr>
            <sz val="11"/>
            <rFont val="Calibri"/>
            <family val="2"/>
            <scheme val="minor"/>
          </rPr>
          <t>¦1¦1¦1¦11¦1¦Null§</t>
        </r>
      </text>
    </comment>
    <comment ref="A28" authorId="0" shapeId="0" xr:uid="{00000000-0006-0000-0000-00000D000000}">
      <text>
        <r>
          <rPr>
            <sz val="11"/>
            <rFont val="Calibri"/>
            <family val="2"/>
            <scheme val="minor"/>
          </rPr>
          <t>¦1¦1¦1¦12¦1¦Null§</t>
        </r>
      </text>
    </comment>
    <comment ref="A30" authorId="0" shapeId="0" xr:uid="{00000000-0006-0000-0000-00000E000000}">
      <text>
        <r>
          <rPr>
            <sz val="11"/>
            <rFont val="Calibri"/>
            <family val="2"/>
            <scheme val="minor"/>
          </rPr>
          <t>¦1¦1¦1¦13¦1¦Null§</t>
        </r>
      </text>
    </comment>
    <comment ref="A32" authorId="0" shapeId="0" xr:uid="{00000000-0006-0000-0000-00000F000000}">
      <text>
        <r>
          <rPr>
            <sz val="11"/>
            <rFont val="Calibri"/>
            <family val="2"/>
            <scheme val="minor"/>
          </rPr>
          <t>¦1¦1¦1¦14¦1¦Null§</t>
        </r>
      </text>
    </comment>
    <comment ref="A59" authorId="0" shapeId="0" xr:uid="{00000000-0006-0000-0000-000011000000}">
      <text>
        <r>
          <rPr>
            <sz val="11"/>
            <rFont val="Calibri"/>
            <family val="2"/>
            <scheme val="minor"/>
          </rPr>
          <t>¦1¦1¦2¦1¦1¦Null§SubSection</t>
        </r>
      </text>
    </comment>
    <comment ref="A61" authorId="0" shapeId="0" xr:uid="{00000000-0006-0000-0000-000012000000}">
      <text>
        <r>
          <rPr>
            <sz val="11"/>
            <rFont val="Calibri"/>
            <family val="2"/>
            <scheme val="minor"/>
          </rPr>
          <t>¦1¦1¦2¦2¦1¦Null§</t>
        </r>
      </text>
    </comment>
    <comment ref="A63" authorId="0" shapeId="0" xr:uid="{00000000-0006-0000-0000-000013000000}">
      <text>
        <r>
          <rPr>
            <sz val="11"/>
            <rFont val="Calibri"/>
            <family val="2"/>
            <scheme val="minor"/>
          </rPr>
          <t>¦1¦1¦2¦3¦1¦Null§</t>
        </r>
      </text>
    </comment>
    <comment ref="A65" authorId="0" shapeId="0" xr:uid="{00000000-0006-0000-0000-000014000000}">
      <text>
        <r>
          <rPr>
            <sz val="11"/>
            <rFont val="Calibri"/>
            <family val="2"/>
            <scheme val="minor"/>
          </rPr>
          <t>¦1¦1¦2¦4¦1¦Null§</t>
        </r>
      </text>
    </comment>
    <comment ref="A67" authorId="0" shapeId="0" xr:uid="{00000000-0006-0000-0000-000015000000}">
      <text>
        <r>
          <rPr>
            <sz val="11"/>
            <rFont val="Calibri"/>
            <family val="2"/>
            <scheme val="minor"/>
          </rPr>
          <t>¦1¦1¦2¦5¦1¦Null§</t>
        </r>
      </text>
    </comment>
    <comment ref="A130" authorId="0" shapeId="0" xr:uid="{00000000-0006-0000-0000-000016000000}">
      <text>
        <r>
          <rPr>
            <sz val="11"/>
            <rFont val="Calibri"/>
            <family val="2"/>
            <scheme val="minor"/>
          </rPr>
          <t>¦1¦1¦3¦3¦1¦Null§</t>
        </r>
      </text>
    </comment>
    <comment ref="A132" authorId="0" shapeId="0" xr:uid="{00000000-0006-0000-0000-00001B000000}">
      <text>
        <r>
          <rPr>
            <sz val="11"/>
            <rFont val="Calibri"/>
            <family val="2"/>
            <scheme val="minor"/>
          </rPr>
          <t>¦1¦1¦3¦8¦1¦Null§</t>
        </r>
      </text>
    </comment>
    <comment ref="A134" authorId="0" shapeId="0" xr:uid="{00000000-0006-0000-0000-00001C000000}">
      <text>
        <r>
          <rPr>
            <sz val="11"/>
            <rFont val="Calibri"/>
            <family val="2"/>
            <scheme val="minor"/>
          </rPr>
          <t>¦1¦1¦3¦9¦1¦Null§</t>
        </r>
      </text>
    </comment>
    <comment ref="A136" authorId="0" shapeId="0" xr:uid="{00000000-0006-0000-0000-00001D000000}">
      <text>
        <r>
          <rPr>
            <sz val="11"/>
            <rFont val="Calibri"/>
            <family val="2"/>
            <scheme val="minor"/>
          </rPr>
          <t>¦1¦1¦3¦10¦1¦Null§</t>
        </r>
      </text>
    </comment>
    <comment ref="A138" authorId="0" shapeId="0" xr:uid="{00000000-0006-0000-0000-00001E000000}">
      <text>
        <r>
          <rPr>
            <sz val="11"/>
            <rFont val="Calibri"/>
            <family val="2"/>
            <scheme val="minor"/>
          </rPr>
          <t>¦1¦1¦3¦11¦1¦Null§</t>
        </r>
      </text>
    </comment>
    <comment ref="A140" authorId="0" shapeId="0" xr:uid="{00000000-0006-0000-0000-00001F000000}">
      <text>
        <r>
          <rPr>
            <sz val="11"/>
            <rFont val="Calibri"/>
            <family val="2"/>
            <scheme val="minor"/>
          </rPr>
          <t>¦1¦1¦3¦12¦1¦Null§</t>
        </r>
      </text>
    </comment>
    <comment ref="A142" authorId="0" shapeId="0" xr:uid="{00000000-0006-0000-0000-000020000000}">
      <text>
        <r>
          <rPr>
            <sz val="11"/>
            <rFont val="Calibri"/>
            <family val="2"/>
            <scheme val="minor"/>
          </rPr>
          <t>¦1¦1¦3¦13¦1¦Null§</t>
        </r>
      </text>
    </comment>
    <comment ref="A144" authorId="0" shapeId="0" xr:uid="{00000000-0006-0000-0000-000021000000}">
      <text>
        <r>
          <rPr>
            <sz val="11"/>
            <rFont val="Calibri"/>
            <family val="2"/>
            <scheme val="minor"/>
          </rPr>
          <t>¦1¦1¦3¦14¦1¦Null§</t>
        </r>
      </text>
    </comment>
    <comment ref="A150" authorId="0" shapeId="0" xr:uid="{00000000-0006-0000-0000-000022000000}">
      <text>
        <r>
          <rPr>
            <sz val="11"/>
            <rFont val="Calibri"/>
            <family val="2"/>
            <scheme val="minor"/>
          </rPr>
          <t>¦1¦1¦3¦15¦1¦Null§</t>
        </r>
      </text>
    </comment>
    <comment ref="A152" authorId="0" shapeId="0" xr:uid="{00000000-0006-0000-0000-000023000000}">
      <text>
        <r>
          <rPr>
            <sz val="11"/>
            <rFont val="Calibri"/>
            <family val="2"/>
            <scheme val="minor"/>
          </rPr>
          <t>¦1¦1¦3¦16¦1¦Null§</t>
        </r>
      </text>
    </comment>
    <comment ref="A155" authorId="0" shapeId="0" xr:uid="{00000000-0006-0000-0000-000024000000}">
      <text>
        <r>
          <rPr>
            <sz val="11"/>
            <rFont val="Calibri"/>
            <family val="2"/>
            <scheme val="minor"/>
          </rPr>
          <t>¦1¦1¦3¦19¦1¦Null§</t>
        </r>
      </text>
    </comment>
    <comment ref="A157" authorId="0" shapeId="0" xr:uid="{00000000-0006-0000-0000-000025000000}">
      <text>
        <r>
          <rPr>
            <sz val="11"/>
            <rFont val="Calibri"/>
            <family val="2"/>
            <scheme val="minor"/>
          </rPr>
          <t>¦1¦1¦3¦20¦1¦Null§</t>
        </r>
      </text>
    </comment>
    <comment ref="A159" authorId="0" shapeId="0" xr:uid="{00000000-0006-0000-0000-000026000000}">
      <text>
        <r>
          <rPr>
            <sz val="11"/>
            <rFont val="Calibri"/>
            <family val="2"/>
            <scheme val="minor"/>
          </rPr>
          <t>¦1¦1¦3¦21¦1¦Null§</t>
        </r>
      </text>
    </comment>
    <comment ref="A161" authorId="0" shapeId="0" xr:uid="{00000000-0006-0000-0000-000027000000}">
      <text>
        <r>
          <rPr>
            <sz val="11"/>
            <rFont val="Calibri"/>
            <family val="2"/>
            <scheme val="minor"/>
          </rPr>
          <t>¦1¦1¦3¦22¦1¦Null§</t>
        </r>
      </text>
    </comment>
    <comment ref="A163" authorId="0" shapeId="0" xr:uid="{00000000-0006-0000-0000-000028000000}">
      <text>
        <r>
          <rPr>
            <sz val="11"/>
            <rFont val="Calibri"/>
            <family val="2"/>
            <scheme val="minor"/>
          </rPr>
          <t>¦1¦1¦3¦23¦1¦Null§PercPrevItem</t>
        </r>
      </text>
    </comment>
    <comment ref="A165" authorId="0" shapeId="0" xr:uid="{00000000-0006-0000-0000-000029000000}">
      <text>
        <r>
          <rPr>
            <sz val="11"/>
            <rFont val="Calibri"/>
            <family val="2"/>
            <scheme val="minor"/>
          </rPr>
          <t>¦1¦1¦3¦24¦1¦Null§</t>
        </r>
      </text>
    </comment>
    <comment ref="A175" authorId="0" shapeId="0" xr:uid="{00000000-0006-0000-0000-00002A000000}">
      <text>
        <r>
          <rPr>
            <sz val="11"/>
            <rFont val="Calibri"/>
            <family val="2"/>
            <scheme val="minor"/>
          </rPr>
          <t>¦1¦1¦3¦25¦1¦Null§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civilsoft.co</author>
  </authors>
  <commentList>
    <comment ref="A11" authorId="0" shapeId="0" xr:uid="{0FB8E42B-7A8C-4080-A0FD-EDC0FB0266D3}">
      <text>
        <r>
          <rPr>
            <sz val="11"/>
            <rFont val="Calibri"/>
            <family val="2"/>
            <scheme val="minor"/>
          </rPr>
          <t>¦1¦1¦5¦1¦1¦Null§SubSection</t>
        </r>
      </text>
    </comment>
    <comment ref="A13" authorId="0" shapeId="0" xr:uid="{7EA01D09-E7FF-4E8E-A893-4569E042150B}">
      <text>
        <r>
          <rPr>
            <sz val="11"/>
            <rFont val="Calibri"/>
            <family val="2"/>
            <scheme val="minor"/>
          </rPr>
          <t>¦1¦1¦5¦2¦1¦Null§</t>
        </r>
      </text>
    </comment>
    <comment ref="A84" authorId="0" shapeId="0" xr:uid="{46862F6B-4C35-4732-A2EF-E25D06210F6D}">
      <text>
        <r>
          <rPr>
            <sz val="11"/>
            <rFont val="Calibri"/>
            <family val="2"/>
            <scheme val="minor"/>
          </rPr>
          <t>¦1¦1¦6¦1¦1¦Null§SubSection</t>
        </r>
      </text>
    </comment>
    <comment ref="A86" authorId="0" shapeId="0" xr:uid="{AE120510-2545-49F1-A1ED-1F3CF4A8E648}">
      <text>
        <r>
          <rPr>
            <sz val="11"/>
            <rFont val="Calibri"/>
            <family val="2"/>
            <scheme val="minor"/>
          </rPr>
          <t>¦1¦1¦6¦2¦1¦Null§</t>
        </r>
      </text>
    </comment>
    <comment ref="A88" authorId="0" shapeId="0" xr:uid="{C4300980-0216-4BF0-95CD-235780B424E5}">
      <text>
        <r>
          <rPr>
            <sz val="11"/>
            <rFont val="Calibri"/>
            <family val="2"/>
            <scheme val="minor"/>
          </rPr>
          <t>¦1¦1¦6¦3¦1¦Null§</t>
        </r>
      </text>
    </comment>
    <comment ref="A90" authorId="0" shapeId="0" xr:uid="{219AEF43-A69D-4776-B398-DEAA55014669}">
      <text>
        <r>
          <rPr>
            <sz val="11"/>
            <rFont val="Calibri"/>
            <family val="2"/>
            <scheme val="minor"/>
          </rPr>
          <t>¦1¦1¦6¦4¦1¦Null§RateOnly</t>
        </r>
      </text>
    </comment>
    <comment ref="A92" authorId="0" shapeId="0" xr:uid="{FF5C5B3B-5B8A-4381-A155-AD7180769CE2}">
      <text>
        <r>
          <rPr>
            <sz val="11"/>
            <rFont val="Calibri"/>
            <family val="2"/>
            <scheme val="minor"/>
          </rPr>
          <t>¦1¦1¦6¦5¦1¦Null§</t>
        </r>
      </text>
    </comment>
    <comment ref="A94" authorId="0" shapeId="0" xr:uid="{C1EE8A01-C329-4FC2-BBB2-9CE94D427B27}">
      <text>
        <r>
          <rPr>
            <sz val="11"/>
            <rFont val="Calibri"/>
            <family val="2"/>
            <scheme val="minor"/>
          </rPr>
          <t>¦1¦1¦6¦6¦1¦Null§</t>
        </r>
      </text>
    </comment>
    <comment ref="A96" authorId="0" shapeId="0" xr:uid="{9AB6AC4E-BF8E-43A5-9777-48834FCBBDD6}">
      <text>
        <r>
          <rPr>
            <sz val="11"/>
            <rFont val="Calibri"/>
            <family val="2"/>
            <scheme val="minor"/>
          </rPr>
          <t>¦1¦1¦6¦7¦1¦Null§</t>
        </r>
      </text>
    </comment>
    <comment ref="A158" authorId="0" shapeId="0" xr:uid="{67711634-E3B3-4FDE-80A3-8CF7DD605440}">
      <text>
        <r>
          <rPr>
            <sz val="11"/>
            <rFont val="Calibri"/>
            <family val="2"/>
            <scheme val="minor"/>
          </rPr>
          <t>¦1¦1¦7¦1¦1¦Null§</t>
        </r>
      </text>
    </comment>
    <comment ref="A160" authorId="0" shapeId="0" xr:uid="{2E9213E2-73CA-4118-B687-9CD173E49AAD}">
      <text>
        <r>
          <rPr>
            <sz val="11"/>
            <rFont val="Calibri"/>
            <family val="2"/>
            <scheme val="minor"/>
          </rPr>
          <t>¦1¦1¦7¦2¦1¦Null§</t>
        </r>
      </text>
    </comment>
    <comment ref="A162" authorId="0" shapeId="0" xr:uid="{4B404299-3E8C-4633-851C-DD54EE916E5E}">
      <text>
        <r>
          <rPr>
            <sz val="11"/>
            <rFont val="Calibri"/>
            <family val="2"/>
            <scheme val="minor"/>
          </rPr>
          <t>¦1¦1¦7¦3¦1¦Null§</t>
        </r>
      </text>
    </comment>
    <comment ref="A165" authorId="0" shapeId="0" xr:uid="{B0783B0B-874E-48C3-B683-E2A275EBD2AE}">
      <text>
        <r>
          <rPr>
            <sz val="11"/>
            <rFont val="Calibri"/>
            <family val="2"/>
            <scheme val="minor"/>
          </rPr>
          <t>¦1¦1¦7¦4¦1¦Null§</t>
        </r>
      </text>
    </comment>
    <comment ref="A167" authorId="0" shapeId="0" xr:uid="{46B9A3E8-94BB-48BC-B602-ECD40597DFB5}">
      <text>
        <r>
          <rPr>
            <sz val="11"/>
            <rFont val="Calibri"/>
            <family val="2"/>
            <scheme val="minor"/>
          </rPr>
          <t>¦1¦1¦7¦5¦1¦Null§</t>
        </r>
      </text>
    </comment>
    <comment ref="A169" authorId="0" shapeId="0" xr:uid="{EA2BA653-FFB9-4199-8F03-BE11B5E69D4B}">
      <text>
        <r>
          <rPr>
            <sz val="11"/>
            <rFont val="Calibri"/>
            <family val="2"/>
            <scheme val="minor"/>
          </rPr>
          <t>¦1¦1¦7¦6¦1¦Null§</t>
        </r>
      </text>
    </comment>
    <comment ref="A171" authorId="0" shapeId="0" xr:uid="{85A380CA-D3B6-4BA5-B50A-C00751409731}">
      <text>
        <r>
          <rPr>
            <sz val="11"/>
            <rFont val="Calibri"/>
            <family val="2"/>
            <scheme val="minor"/>
          </rPr>
          <t>¦1¦1¦7¦8¦1¦Null§</t>
        </r>
      </text>
    </comment>
    <comment ref="A173" authorId="0" shapeId="0" xr:uid="{FCAA2081-02A8-442A-BDC0-447A76224578}">
      <text>
        <r>
          <rPr>
            <sz val="11"/>
            <rFont val="Calibri"/>
            <family val="2"/>
            <scheme val="minor"/>
          </rPr>
          <t>¦1¦1¦7¦10¦1¦Null§</t>
        </r>
      </text>
    </comment>
    <comment ref="A175" authorId="0" shapeId="0" xr:uid="{91459B21-5362-435D-ACE9-2D42D74D03F5}">
      <text>
        <r>
          <rPr>
            <sz val="11"/>
            <rFont val="Calibri"/>
            <family val="2"/>
            <scheme val="minor"/>
          </rPr>
          <t>¦1¦1¦7¦11¦1¦Null§</t>
        </r>
      </text>
    </comment>
    <comment ref="A177" authorId="0" shapeId="0" xr:uid="{D8369ED8-6215-40B8-A23E-FB8580E5D958}">
      <text>
        <r>
          <rPr>
            <sz val="11"/>
            <rFont val="Calibri"/>
            <family val="2"/>
            <scheme val="minor"/>
          </rPr>
          <t>¦1¦1¦7¦12¦1¦Null§</t>
        </r>
      </text>
    </comment>
    <comment ref="A179" authorId="0" shapeId="0" xr:uid="{E0517A9F-2FB3-479E-98D3-6CC2B2566F8A}">
      <text>
        <r>
          <rPr>
            <sz val="11"/>
            <rFont val="Calibri"/>
            <family val="2"/>
            <scheme val="minor"/>
          </rPr>
          <t>¦1¦1¦7¦13¦1¦Null§</t>
        </r>
      </text>
    </comment>
    <comment ref="A181" authorId="0" shapeId="0" xr:uid="{585300B3-C2FF-43B0-8F63-8970866791AA}">
      <text>
        <r>
          <rPr>
            <sz val="11"/>
            <rFont val="Calibri"/>
            <family val="2"/>
            <scheme val="minor"/>
          </rPr>
          <t>¦1¦1¦7¦15¦1¦Null§</t>
        </r>
      </text>
    </comment>
    <comment ref="A183" authorId="0" shapeId="0" xr:uid="{BD72D5C0-E1D0-4D1D-90C9-B6197601D009}">
      <text>
        <r>
          <rPr>
            <sz val="11"/>
            <rFont val="Calibri"/>
            <family val="2"/>
            <scheme val="minor"/>
          </rPr>
          <t>¦1¦1¦7¦16¦1¦Null§</t>
        </r>
      </text>
    </comment>
    <comment ref="A186" authorId="0" shapeId="0" xr:uid="{2526BDEC-5492-4F5B-8E51-A65EB43252CA}">
      <text>
        <r>
          <rPr>
            <sz val="11"/>
            <rFont val="Calibri"/>
            <family val="2"/>
            <scheme val="minor"/>
          </rPr>
          <t>¦1¦1¦7¦17¦1¦Null§</t>
        </r>
      </text>
    </comment>
    <comment ref="A188" authorId="0" shapeId="0" xr:uid="{617A88AF-E9A9-436B-A6F9-7D62D1937ACB}">
      <text>
        <r>
          <rPr>
            <sz val="11"/>
            <rFont val="Calibri"/>
            <family val="2"/>
            <scheme val="minor"/>
          </rPr>
          <t>¦1¦1¦7¦18¦1¦Null§</t>
        </r>
      </text>
    </comment>
    <comment ref="A190" authorId="0" shapeId="0" xr:uid="{F1604F39-F576-4400-A0AD-B198A68BAC4A}">
      <text>
        <r>
          <rPr>
            <sz val="11"/>
            <rFont val="Calibri"/>
            <family val="2"/>
            <scheme val="minor"/>
          </rPr>
          <t>¦1¦1¦7¦19¦1¦Null§</t>
        </r>
      </text>
    </comment>
    <comment ref="A192" authorId="0" shapeId="0" xr:uid="{0CCCC385-AF16-444A-9BF2-139A3EE64C16}">
      <text>
        <r>
          <rPr>
            <sz val="11"/>
            <rFont val="Calibri"/>
            <family val="2"/>
            <scheme val="minor"/>
          </rPr>
          <t>¦1¦1¦7¦20¦1¦Null§</t>
        </r>
      </text>
    </comment>
    <comment ref="A225" authorId="0" shapeId="0" xr:uid="{7FF1DB6C-256C-493A-A182-7C93D15E545D}">
      <text>
        <r>
          <rPr>
            <sz val="11"/>
            <rFont val="Calibri"/>
            <family val="2"/>
            <scheme val="minor"/>
          </rPr>
          <t>¦1¦1¦8¦1¦1¦Null§SubSection</t>
        </r>
      </text>
    </comment>
    <comment ref="A227" authorId="0" shapeId="0" xr:uid="{AF82B8B2-6C6F-44D5-9982-60D3A389A8C2}">
      <text>
        <r>
          <rPr>
            <sz val="11"/>
            <rFont val="Calibri"/>
            <family val="2"/>
            <scheme val="minor"/>
          </rPr>
          <t>¦1¦1¦8¦2¦1¦Null§</t>
        </r>
      </text>
    </comment>
    <comment ref="A229" authorId="0" shapeId="0" xr:uid="{ECB6D97B-38A8-4D3A-96FD-BB54B54BB8A0}">
      <text>
        <r>
          <rPr>
            <sz val="11"/>
            <rFont val="Calibri"/>
            <family val="2"/>
            <scheme val="minor"/>
          </rPr>
          <t>¦1¦1¦8¦3¦1¦Null§</t>
        </r>
      </text>
    </comment>
    <comment ref="A231" authorId="0" shapeId="0" xr:uid="{6F0615FE-D43F-4653-91A4-70A5DA067CDC}">
      <text>
        <r>
          <rPr>
            <sz val="11"/>
            <rFont val="Calibri"/>
            <family val="2"/>
            <scheme val="minor"/>
          </rPr>
          <t>¦1¦1¦8¦4¦1¦Null§</t>
        </r>
      </text>
    </comment>
    <comment ref="A233" authorId="0" shapeId="0" xr:uid="{C60FE087-4EDB-43CB-98C6-80EC49A2A3BD}">
      <text>
        <r>
          <rPr>
            <sz val="11"/>
            <rFont val="Calibri"/>
            <family val="2"/>
            <scheme val="minor"/>
          </rPr>
          <t>¦1¦1¦8¦5¦1¦Null§</t>
        </r>
      </text>
    </comment>
    <comment ref="A235" authorId="0" shapeId="0" xr:uid="{77565829-85FB-4575-AB40-B529729140DA}">
      <text>
        <r>
          <rPr>
            <sz val="11"/>
            <rFont val="Calibri"/>
            <family val="2"/>
            <scheme val="minor"/>
          </rPr>
          <t>¦1¦1¦8¦6¦1¦Null§</t>
        </r>
      </text>
    </comment>
    <comment ref="A237" authorId="0" shapeId="0" xr:uid="{E96E1603-17E6-4AD4-844C-5FE82BFD91E2}">
      <text>
        <r>
          <rPr>
            <sz val="11"/>
            <rFont val="Calibri"/>
            <family val="2"/>
            <scheme val="minor"/>
          </rPr>
          <t>¦1¦1¦8¦7¦1¦Null§</t>
        </r>
      </text>
    </comment>
    <comment ref="A240" authorId="0" shapeId="0" xr:uid="{2C3A9F90-6AD8-4B18-8E43-7CB615C28D57}">
      <text>
        <r>
          <rPr>
            <sz val="11"/>
            <rFont val="Calibri"/>
            <family val="2"/>
            <scheme val="minor"/>
          </rPr>
          <t>¦1¦1¦8¦9¦1¦Null§</t>
        </r>
      </text>
    </comment>
    <comment ref="A242" authorId="0" shapeId="0" xr:uid="{54FCC9FD-9AC9-472B-B7D3-55855C30AD10}">
      <text>
        <r>
          <rPr>
            <sz val="11"/>
            <rFont val="Calibri"/>
            <family val="2"/>
            <scheme val="minor"/>
          </rPr>
          <t>¦1¦1¦8¦10¦1¦Null§</t>
        </r>
      </text>
    </comment>
    <comment ref="A244" authorId="0" shapeId="0" xr:uid="{808DF2B4-DBEF-4446-8A13-8E8260E77A85}">
      <text>
        <r>
          <rPr>
            <sz val="11"/>
            <rFont val="Calibri"/>
            <family val="2"/>
            <scheme val="minor"/>
          </rPr>
          <t>¦1¦1¦8¦11¦1¦Null§</t>
        </r>
      </text>
    </comment>
    <comment ref="A246" authorId="0" shapeId="0" xr:uid="{B627DCCB-F4C7-46EF-9EE2-E5A2EE01E344}">
      <text>
        <r>
          <rPr>
            <sz val="11"/>
            <rFont val="Calibri"/>
            <family val="2"/>
            <scheme val="minor"/>
          </rPr>
          <t>¦1¦1¦8¦12¦1¦Null§</t>
        </r>
      </text>
    </comment>
    <comment ref="A248" authorId="0" shapeId="0" xr:uid="{D366F23D-7282-4C2A-BD64-5B5C336FCA13}">
      <text>
        <r>
          <rPr>
            <sz val="11"/>
            <rFont val="Calibri"/>
            <family val="2"/>
            <scheme val="minor"/>
          </rPr>
          <t>¦1¦1¦8¦13¦1¦Null§</t>
        </r>
      </text>
    </comment>
    <comment ref="A250" authorId="0" shapeId="0" xr:uid="{8AE8E2E8-949F-4EEA-B4FC-A92728EE3EC9}">
      <text>
        <r>
          <rPr>
            <sz val="11"/>
            <rFont val="Calibri"/>
            <family val="2"/>
            <scheme val="minor"/>
          </rPr>
          <t>¦1¦1¦8¦14¦1¦Null§</t>
        </r>
      </text>
    </comment>
    <comment ref="A252" authorId="0" shapeId="0" xr:uid="{2A21E446-29FA-489A-993E-A73FB0652A4D}">
      <text>
        <r>
          <rPr>
            <sz val="11"/>
            <rFont val="Calibri"/>
            <family val="2"/>
            <scheme val="minor"/>
          </rPr>
          <t>¦1¦1¦8¦15¦1¦Null§</t>
        </r>
      </text>
    </comment>
    <comment ref="A254" authorId="0" shapeId="0" xr:uid="{B16B0217-F119-4190-BEE3-61FFBE500EA6}">
      <text>
        <r>
          <rPr>
            <sz val="11"/>
            <rFont val="Calibri"/>
            <family val="2"/>
            <scheme val="minor"/>
          </rPr>
          <t>¦1¦1¦8¦16¦1¦Null§</t>
        </r>
      </text>
    </comment>
    <comment ref="A256" authorId="0" shapeId="0" xr:uid="{69A9CB6F-7832-4829-8511-0DDA10F5109D}">
      <text>
        <r>
          <rPr>
            <sz val="11"/>
            <rFont val="Calibri"/>
            <family val="2"/>
            <scheme val="minor"/>
          </rPr>
          <t>¦1¦1¦8¦17¦1¦Null§</t>
        </r>
      </text>
    </comment>
    <comment ref="A258" authorId="0" shapeId="0" xr:uid="{123C24E0-9009-47D5-AD87-8D9168A3B60C}">
      <text>
        <r>
          <rPr>
            <sz val="11"/>
            <rFont val="Calibri"/>
            <family val="2"/>
            <scheme val="minor"/>
          </rPr>
          <t>¦1¦1¦8¦18¦1¦Null§</t>
        </r>
      </text>
    </comment>
    <comment ref="A270" authorId="0" shapeId="0" xr:uid="{44C00022-146B-4D29-B819-2ADB51128D7D}">
      <text>
        <r>
          <rPr>
            <sz val="11"/>
            <rFont val="Calibri"/>
            <family val="2"/>
            <scheme val="minor"/>
          </rPr>
          <t>¦1¦1¦8¦19¦1¦Null§</t>
        </r>
      </text>
    </comment>
    <comment ref="A272" authorId="0" shapeId="0" xr:uid="{FBED5539-F5B5-4AFC-B09B-3459F624D761}">
      <text>
        <r>
          <rPr>
            <sz val="11"/>
            <rFont val="Calibri"/>
            <family val="2"/>
            <scheme val="minor"/>
          </rPr>
          <t>¦1¦1¦8¦20¦1¦Null§</t>
        </r>
      </text>
    </comment>
    <comment ref="A286" authorId="0" shapeId="0" xr:uid="{DDF96CC5-A5A1-486B-A4A3-7AE59E442A22}">
      <text>
        <r>
          <rPr>
            <sz val="11"/>
            <rFont val="Calibri"/>
            <family val="2"/>
            <scheme val="minor"/>
          </rPr>
          <t>¦1¦1¦9¦1¦1¦Null§SubSection</t>
        </r>
      </text>
    </comment>
    <comment ref="A288" authorId="0" shapeId="0" xr:uid="{55376063-8797-4A63-851F-ECBC06D0F4FA}">
      <text>
        <r>
          <rPr>
            <sz val="11"/>
            <rFont val="Calibri"/>
            <family val="2"/>
            <scheme val="minor"/>
          </rPr>
          <t>¦1¦1¦9¦2¦1¦Null§</t>
        </r>
      </text>
    </comment>
    <comment ref="A290" authorId="0" shapeId="0" xr:uid="{85307B85-0CDB-4990-BB8C-0E7F59D1D656}">
      <text>
        <r>
          <rPr>
            <sz val="11"/>
            <rFont val="Calibri"/>
            <family val="2"/>
            <scheme val="minor"/>
          </rPr>
          <t>¦1¦1¦9¦3¦1¦Null§</t>
        </r>
      </text>
    </comment>
    <comment ref="A292" authorId="0" shapeId="0" xr:uid="{9C1F8147-BF70-4F2A-BBB6-E93F69CCAEE6}">
      <text>
        <r>
          <rPr>
            <sz val="11"/>
            <rFont val="Calibri"/>
            <family val="2"/>
            <scheme val="minor"/>
          </rPr>
          <t>¦1¦1¦9¦4¦1¦Null§</t>
        </r>
      </text>
    </comment>
    <comment ref="A294" authorId="0" shapeId="0" xr:uid="{F92CF3B1-7AF6-463B-85B6-8D78CE02012D}">
      <text>
        <r>
          <rPr>
            <sz val="11"/>
            <rFont val="Calibri"/>
            <family val="2"/>
            <scheme val="minor"/>
          </rPr>
          <t>¦1¦1¦9¦5¦1¦Null§</t>
        </r>
      </text>
    </comment>
    <comment ref="A295" authorId="0" shapeId="0" xr:uid="{412C4662-0F2E-4E39-ADF9-9C81DD8C70A6}">
      <text>
        <r>
          <rPr>
            <sz val="11"/>
            <rFont val="Calibri"/>
            <family val="2"/>
            <scheme val="minor"/>
          </rPr>
          <t>¦1¦1¦9¦6¦1¦Null§</t>
        </r>
      </text>
    </comment>
    <comment ref="A297" authorId="0" shapeId="0" xr:uid="{98AE7F54-4C9C-4152-9C89-86AC6F5C31F0}">
      <text>
        <r>
          <rPr>
            <sz val="11"/>
            <rFont val="Calibri"/>
            <family val="2"/>
            <scheme val="minor"/>
          </rPr>
          <t>¦1¦1¦9¦7¦1¦Null§</t>
        </r>
      </text>
    </comment>
    <comment ref="A299" authorId="0" shapeId="0" xr:uid="{F95BB946-2D7D-4086-9C56-59CC0E99FC7B}">
      <text>
        <r>
          <rPr>
            <sz val="11"/>
            <rFont val="Calibri"/>
            <family val="2"/>
            <scheme val="minor"/>
          </rPr>
          <t>¦1¦1¦9¦8¦1¦Null§</t>
        </r>
      </text>
    </comment>
    <comment ref="A301" authorId="0" shapeId="0" xr:uid="{10429D93-9CAC-45A8-BF3F-CC50DA84A773}">
      <text>
        <r>
          <rPr>
            <sz val="11"/>
            <rFont val="Calibri"/>
            <family val="2"/>
            <scheme val="minor"/>
          </rPr>
          <t>¦1¦1¦9¦9¦1¦Null§</t>
        </r>
      </text>
    </comment>
    <comment ref="A303" authorId="0" shapeId="0" xr:uid="{DA1C4DC9-4DF7-43ED-B244-17FFD47C6150}">
      <text>
        <r>
          <rPr>
            <sz val="11"/>
            <rFont val="Calibri"/>
            <family val="2"/>
            <scheme val="minor"/>
          </rPr>
          <t>¦1¦1¦9¦10¦1¦Null§</t>
        </r>
      </text>
    </comment>
    <comment ref="A305" authorId="0" shapeId="0" xr:uid="{F6FE0BDD-5945-4A5F-A3EA-398991CACE57}">
      <text>
        <r>
          <rPr>
            <sz val="11"/>
            <rFont val="Calibri"/>
            <family val="2"/>
            <scheme val="minor"/>
          </rPr>
          <t>¦1¦1¦9¦11¦1¦Null§</t>
        </r>
      </text>
    </comment>
    <comment ref="A307" authorId="0" shapeId="0" xr:uid="{FB1D77CB-5F80-4460-97BA-86792866D201}">
      <text>
        <r>
          <rPr>
            <sz val="11"/>
            <rFont val="Calibri"/>
            <family val="2"/>
            <scheme val="minor"/>
          </rPr>
          <t>¦1¦1¦9¦12¦1¦Null§</t>
        </r>
      </text>
    </comment>
    <comment ref="A308" authorId="0" shapeId="0" xr:uid="{D56CE3F3-7889-446D-84D3-7D7BCD38F749}">
      <text>
        <r>
          <rPr>
            <sz val="11"/>
            <rFont val="Calibri"/>
            <family val="2"/>
            <scheme val="minor"/>
          </rPr>
          <t>¦1¦1¦9¦13¦1¦Null§</t>
        </r>
      </text>
    </comment>
    <comment ref="A309" authorId="0" shapeId="0" xr:uid="{28495B64-26AB-48AA-A407-325321F758AE}">
      <text>
        <r>
          <rPr>
            <sz val="11"/>
            <rFont val="Calibri"/>
            <family val="2"/>
            <scheme val="minor"/>
          </rPr>
          <t>¦1¦1¦9¦14¦1¦Null§</t>
        </r>
      </text>
    </comment>
    <comment ref="A311" authorId="0" shapeId="0" xr:uid="{EF78C31D-D84C-4430-BB0B-D2E3EACDD03F}">
      <text>
        <r>
          <rPr>
            <sz val="11"/>
            <rFont val="Calibri"/>
            <family val="2"/>
            <scheme val="minor"/>
          </rPr>
          <t>¦1¦1¦9¦15¦1¦Null§</t>
        </r>
      </text>
    </comment>
    <comment ref="A313" authorId="0" shapeId="0" xr:uid="{DBA52381-1CA7-4E0F-8E20-F06A9C835189}">
      <text>
        <r>
          <rPr>
            <sz val="11"/>
            <rFont val="Calibri"/>
            <family val="2"/>
            <scheme val="minor"/>
          </rPr>
          <t>¦1¦1¦9¦16¦1¦Null§</t>
        </r>
      </text>
    </comment>
    <comment ref="A315" authorId="0" shapeId="0" xr:uid="{C91534AC-4CFD-4BAD-A79E-7823FD665A4F}">
      <text>
        <r>
          <rPr>
            <sz val="11"/>
            <rFont val="Calibri"/>
            <family val="2"/>
            <scheme val="minor"/>
          </rPr>
          <t>¦1¦1¦9¦19¦1¦Null§</t>
        </r>
      </text>
    </comment>
    <comment ref="A316" authorId="0" shapeId="0" xr:uid="{2FBC03F7-F91D-494B-911D-7632C896E642}">
      <text>
        <r>
          <rPr>
            <sz val="11"/>
            <rFont val="Calibri"/>
            <family val="2"/>
            <scheme val="minor"/>
          </rPr>
          <t>¦1¦1¦9¦20¦1¦Null§</t>
        </r>
      </text>
    </comment>
    <comment ref="A318" authorId="0" shapeId="0" xr:uid="{B8E5D6CE-B196-42D1-B57F-1196E323F271}">
      <text>
        <r>
          <rPr>
            <sz val="11"/>
            <rFont val="Calibri"/>
            <family val="2"/>
            <scheme val="minor"/>
          </rPr>
          <t>¦1¦1¦9¦23¦1¦Null§</t>
        </r>
      </text>
    </comment>
    <comment ref="A320" authorId="0" shapeId="0" xr:uid="{4A25DA4F-6F43-463D-95D2-5D4BBE67C22A}">
      <text>
        <r>
          <rPr>
            <sz val="11"/>
            <rFont val="Calibri"/>
            <family val="2"/>
            <scheme val="minor"/>
          </rPr>
          <t>¦1¦1¦9¦24¦1¦Null§</t>
        </r>
      </text>
    </comment>
    <comment ref="A349" authorId="0" shapeId="0" xr:uid="{93AE9EB6-6A5C-4B03-9177-6A9CD9A4E1FE}">
      <text>
        <r>
          <rPr>
            <sz val="11"/>
            <rFont val="Calibri"/>
            <family val="2"/>
            <scheme val="minor"/>
          </rPr>
          <t>¦1¦1¦10¦1¦1¦Null§SubSection</t>
        </r>
      </text>
    </comment>
    <comment ref="A351" authorId="0" shapeId="0" xr:uid="{8F173117-D991-4F8E-B11F-AECDB625B0C9}">
      <text>
        <r>
          <rPr>
            <sz val="11"/>
            <rFont val="Calibri"/>
            <family val="2"/>
            <scheme val="minor"/>
          </rPr>
          <t>¦1¦1¦10¦2¦1¦Null§</t>
        </r>
      </text>
    </comment>
    <comment ref="A353" authorId="0" shapeId="0" xr:uid="{D6A724FC-2307-4ECD-A873-868CEEED095F}">
      <text>
        <r>
          <rPr>
            <sz val="11"/>
            <rFont val="Calibri"/>
            <family val="2"/>
            <scheme val="minor"/>
          </rPr>
          <t>¦1¦1¦10¦3¦1¦Null§</t>
        </r>
      </text>
    </comment>
    <comment ref="A355" authorId="0" shapeId="0" xr:uid="{43A9D868-AF24-4F2E-B2EC-20394D81DE93}">
      <text>
        <r>
          <rPr>
            <sz val="11"/>
            <rFont val="Calibri"/>
            <family val="2"/>
            <scheme val="minor"/>
          </rPr>
          <t>¦1¦1¦10¦4¦1¦Null§</t>
        </r>
      </text>
    </comment>
    <comment ref="A357" authorId="0" shapeId="0" xr:uid="{D68826A8-26A4-41B2-837D-E84EAC9225A5}">
      <text>
        <r>
          <rPr>
            <sz val="11"/>
            <rFont val="Calibri"/>
            <family val="2"/>
            <scheme val="minor"/>
          </rPr>
          <t>¦1¦1¦10¦5¦1¦Null§</t>
        </r>
      </text>
    </comment>
    <comment ref="A359" authorId="0" shapeId="0" xr:uid="{01791CEF-CC88-403A-A0D7-31CD9167B589}">
      <text>
        <r>
          <rPr>
            <sz val="11"/>
            <rFont val="Calibri"/>
            <family val="2"/>
            <scheme val="minor"/>
          </rPr>
          <t>¦1¦1¦10¦6¦1¦Null§</t>
        </r>
      </text>
    </comment>
    <comment ref="A361" authorId="0" shapeId="0" xr:uid="{69AB288F-DD29-4565-9D83-A93848C66A2D}">
      <text>
        <r>
          <rPr>
            <sz val="11"/>
            <rFont val="Calibri"/>
            <family val="2"/>
            <scheme val="minor"/>
          </rPr>
          <t>¦1¦1¦10¦7¦1¦Null§</t>
        </r>
      </text>
    </comment>
    <comment ref="A363" authorId="0" shapeId="0" xr:uid="{3CA79317-0641-4EB1-A82B-3AA57927A8C4}">
      <text>
        <r>
          <rPr>
            <sz val="11"/>
            <rFont val="Calibri"/>
            <family val="2"/>
            <scheme val="minor"/>
          </rPr>
          <t>¦1¦1¦10¦8¦1¦Null§</t>
        </r>
      </text>
    </comment>
    <comment ref="A365" authorId="0" shapeId="0" xr:uid="{20B05AAE-A78A-4E87-8F13-6BF33889B017}">
      <text>
        <r>
          <rPr>
            <sz val="11"/>
            <rFont val="Calibri"/>
            <family val="2"/>
            <scheme val="minor"/>
          </rPr>
          <t>¦1¦1¦10¦9¦1¦Null§</t>
        </r>
      </text>
    </comment>
    <comment ref="A367" authorId="0" shapeId="0" xr:uid="{3A8E42A9-6EB3-4437-8E55-F510E613B963}">
      <text>
        <r>
          <rPr>
            <sz val="11"/>
            <rFont val="Calibri"/>
            <family val="2"/>
            <scheme val="minor"/>
          </rPr>
          <t>¦1¦1¦10¦10¦1¦Null§</t>
        </r>
      </text>
    </comment>
    <comment ref="A369" authorId="0" shapeId="0" xr:uid="{A4F56720-981B-44F2-904D-E222FC669095}">
      <text>
        <r>
          <rPr>
            <sz val="11"/>
            <rFont val="Calibri"/>
            <family val="2"/>
            <scheme val="minor"/>
          </rPr>
          <t>¦1¦1¦10¦11¦1¦Null§</t>
        </r>
      </text>
    </comment>
    <comment ref="A371" authorId="0" shapeId="0" xr:uid="{CC92E724-B48F-4DCC-B1A6-58554F2BDA7F}">
      <text>
        <r>
          <rPr>
            <sz val="11"/>
            <rFont val="Calibri"/>
            <family val="2"/>
            <scheme val="minor"/>
          </rPr>
          <t>¦1¦1¦10¦12¦1¦Null§</t>
        </r>
      </text>
    </comment>
    <comment ref="A373" authorId="0" shapeId="0" xr:uid="{73731582-2D88-496B-8F95-94AFE52190EE}">
      <text>
        <r>
          <rPr>
            <sz val="11"/>
            <rFont val="Calibri"/>
            <family val="2"/>
            <scheme val="minor"/>
          </rPr>
          <t>¦1¦1¦10¦13¦1¦Null§</t>
        </r>
      </text>
    </comment>
    <comment ref="A417" authorId="0" shapeId="0" xr:uid="{3AD2824D-4CEB-4AF2-8D44-A174BCA88DE5}">
      <text>
        <r>
          <rPr>
            <sz val="11"/>
            <rFont val="Calibri"/>
            <family val="2"/>
            <scheme val="minor"/>
          </rPr>
          <t>¦1¦1¦11¦1¦1¦Null§SubSection</t>
        </r>
      </text>
    </comment>
    <comment ref="A419" authorId="0" shapeId="0" xr:uid="{B42AE03F-7C99-4EA6-AFD4-F2E60E86E333}">
      <text>
        <r>
          <rPr>
            <sz val="11"/>
            <rFont val="Calibri"/>
            <family val="2"/>
            <scheme val="minor"/>
          </rPr>
          <t>¦1¦1¦11¦2¦1¦Null§</t>
        </r>
      </text>
    </comment>
    <comment ref="A488" authorId="0" shapeId="0" xr:uid="{647697DC-9C3F-4618-BB1B-235C4F623409}">
      <text>
        <r>
          <rPr>
            <sz val="11"/>
            <rFont val="Calibri"/>
            <family val="2"/>
            <scheme val="minor"/>
          </rPr>
          <t>¦1¦1¦12¦1¦1¦Null§SubSection</t>
        </r>
      </text>
    </comment>
    <comment ref="A490" authorId="0" shapeId="0" xr:uid="{B834EC03-1631-4105-87DD-071159AB3649}">
      <text>
        <r>
          <rPr>
            <sz val="11"/>
            <rFont val="Calibri"/>
            <family val="2"/>
            <scheme val="minor"/>
          </rPr>
          <t>¦1¦1¦12¦2¦1¦Null§</t>
        </r>
      </text>
    </comment>
    <comment ref="A492" authorId="0" shapeId="0" xr:uid="{3B215E0A-6BCD-4E5F-A0AD-CF510760330E}">
      <text>
        <r>
          <rPr>
            <sz val="11"/>
            <rFont val="Calibri"/>
            <family val="2"/>
            <scheme val="minor"/>
          </rPr>
          <t>¦1¦1¦12¦3¦1¦Null§</t>
        </r>
      </text>
    </comment>
    <comment ref="A494" authorId="0" shapeId="0" xr:uid="{6297BF3B-DE46-4B87-83C2-6089A9CE80A8}">
      <text>
        <r>
          <rPr>
            <sz val="11"/>
            <rFont val="Calibri"/>
            <family val="2"/>
            <scheme val="minor"/>
          </rPr>
          <t>¦1¦1¦12¦4¦1¦Null§</t>
        </r>
      </text>
    </comment>
    <comment ref="A496" authorId="0" shapeId="0" xr:uid="{DD15DCC7-882E-4C06-AA5E-2E05F12A4710}">
      <text>
        <r>
          <rPr>
            <sz val="11"/>
            <rFont val="Calibri"/>
            <family val="2"/>
            <scheme val="minor"/>
          </rPr>
          <t>¦1¦1¦12¦5¦1¦Null§</t>
        </r>
      </text>
    </comment>
    <comment ref="A498" authorId="0" shapeId="0" xr:uid="{DB492687-6285-45D9-BC10-CB017058A501}">
      <text>
        <r>
          <rPr>
            <sz val="11"/>
            <rFont val="Calibri"/>
            <family val="2"/>
            <scheme val="minor"/>
          </rPr>
          <t>¦1¦1¦12¦6¦1¦Null§</t>
        </r>
      </text>
    </comment>
    <comment ref="A500" authorId="0" shapeId="0" xr:uid="{7F815099-EE8C-4B3C-9225-2A6998E68E72}">
      <text>
        <r>
          <rPr>
            <sz val="11"/>
            <rFont val="Calibri"/>
            <family val="2"/>
            <scheme val="minor"/>
          </rPr>
          <t>¦1¦1¦12¦7¦1¦Null§</t>
        </r>
      </text>
    </comment>
    <comment ref="A502" authorId="0" shapeId="0" xr:uid="{F11847C4-3878-436F-9F63-6641265F516D}">
      <text>
        <r>
          <rPr>
            <sz val="11"/>
            <rFont val="Calibri"/>
            <family val="2"/>
            <scheme val="minor"/>
          </rPr>
          <t>¦1¦1¦12¦8¦1¦Null§</t>
        </r>
      </text>
    </comment>
    <comment ref="A504" authorId="0" shapeId="0" xr:uid="{00A09EA4-2186-4C0B-BA6A-48F238B3B9DD}">
      <text>
        <r>
          <rPr>
            <sz val="11"/>
            <rFont val="Calibri"/>
            <family val="2"/>
            <scheme val="minor"/>
          </rPr>
          <t>¦1¦1¦12¦9¦1¦Null§</t>
        </r>
      </text>
    </comment>
    <comment ref="A506" authorId="0" shapeId="0" xr:uid="{4F01D4EF-910B-490D-9C95-2983FA3D25ED}">
      <text>
        <r>
          <rPr>
            <sz val="11"/>
            <rFont val="Calibri"/>
            <family val="2"/>
            <scheme val="minor"/>
          </rPr>
          <t>¦1¦1¦12¦10¦1¦Null§</t>
        </r>
      </text>
    </comment>
    <comment ref="A508" authorId="0" shapeId="0" xr:uid="{FD64E77F-EB0E-4ABB-9037-C171D9B0A067}">
      <text>
        <r>
          <rPr>
            <sz val="11"/>
            <rFont val="Calibri"/>
            <family val="2"/>
            <scheme val="minor"/>
          </rPr>
          <t>¦1¦1¦12¦11¦1¦Null§</t>
        </r>
      </text>
    </comment>
    <comment ref="A510" authorId="0" shapeId="0" xr:uid="{D244114D-3780-4D5A-82D7-C8B376D979C7}">
      <text>
        <r>
          <rPr>
            <sz val="11"/>
            <rFont val="Calibri"/>
            <family val="2"/>
            <scheme val="minor"/>
          </rPr>
          <t>¦1¦1¦12¦12¦1¦Null§</t>
        </r>
      </text>
    </comment>
    <comment ref="A512" authorId="0" shapeId="0" xr:uid="{BB77381A-03C0-4AEE-8F52-A00E0B713A49}">
      <text>
        <r>
          <rPr>
            <sz val="11"/>
            <rFont val="Calibri"/>
            <family val="2"/>
            <scheme val="minor"/>
          </rPr>
          <t>¦1¦1¦12¦13¦1¦Null§</t>
        </r>
      </text>
    </comment>
    <comment ref="A514" authorId="0" shapeId="0" xr:uid="{04ABA6AC-4898-4DE6-8B2C-3CEF14D411EC}">
      <text>
        <r>
          <rPr>
            <sz val="11"/>
            <rFont val="Calibri"/>
            <family val="2"/>
            <scheme val="minor"/>
          </rPr>
          <t>¦1¦1¦12¦14¦1¦Null§</t>
        </r>
      </text>
    </comment>
    <comment ref="A516" authorId="0" shapeId="0" xr:uid="{AA8A1649-1CDD-4C8C-A1E0-EC436D966EF8}">
      <text>
        <r>
          <rPr>
            <sz val="11"/>
            <rFont val="Calibri"/>
            <family val="2"/>
            <scheme val="minor"/>
          </rPr>
          <t>¦1¦1¦12¦15¦1¦Null§</t>
        </r>
      </text>
    </comment>
    <comment ref="A518" authorId="0" shapeId="0" xr:uid="{081E4DFC-7CA0-4125-8409-33D850CD0C7F}">
      <text>
        <r>
          <rPr>
            <sz val="11"/>
            <rFont val="Calibri"/>
            <family val="2"/>
            <scheme val="minor"/>
          </rPr>
          <t>¦1¦1¦12¦16¦1¦Null§</t>
        </r>
      </text>
    </comment>
    <comment ref="A520" authorId="0" shapeId="0" xr:uid="{C3D7FB92-66A5-4ED0-BF2F-3CDD70AC36D3}">
      <text>
        <r>
          <rPr>
            <sz val="11"/>
            <rFont val="Calibri"/>
            <family val="2"/>
            <scheme val="minor"/>
          </rPr>
          <t>¦1¦1¦12¦17¦1¦Null§</t>
        </r>
      </text>
    </comment>
    <comment ref="A522" authorId="0" shapeId="0" xr:uid="{BADD17DE-0C7F-4FB9-8ED4-119B855AAEF8}">
      <text>
        <r>
          <rPr>
            <sz val="11"/>
            <rFont val="Calibri"/>
            <family val="2"/>
            <scheme val="minor"/>
          </rPr>
          <t>¦1¦1¦12¦18¦1¦Null§</t>
        </r>
      </text>
    </comment>
    <comment ref="A524" authorId="0" shapeId="0" xr:uid="{909AECED-06EB-491A-B3D5-6073B2E73D7D}">
      <text>
        <r>
          <rPr>
            <sz val="11"/>
            <rFont val="Calibri"/>
            <family val="2"/>
            <scheme val="minor"/>
          </rPr>
          <t>¦1¦1¦12¦19¦1¦Null§</t>
        </r>
      </text>
    </comment>
    <comment ref="A526" authorId="0" shapeId="0" xr:uid="{FCD41268-509A-413C-B2E3-8B79E5E0E517}">
      <text>
        <r>
          <rPr>
            <sz val="11"/>
            <rFont val="Calibri"/>
            <family val="2"/>
            <scheme val="minor"/>
          </rPr>
          <t>¦1¦1¦12¦20¦1¦Null§</t>
        </r>
      </text>
    </comment>
    <comment ref="A528" authorId="0" shapeId="0" xr:uid="{4A4B508F-9A9B-4F8B-BC82-0983E31E1B99}">
      <text>
        <r>
          <rPr>
            <sz val="11"/>
            <rFont val="Calibri"/>
            <family val="2"/>
            <scheme val="minor"/>
          </rPr>
          <t>¦1¦1¦12¦21¦1¦Null§</t>
        </r>
      </text>
    </comment>
    <comment ref="A543" authorId="0" shapeId="0" xr:uid="{070DFAAE-0BF2-4C53-BDAD-2F007A758FDB}">
      <text>
        <r>
          <rPr>
            <sz val="11"/>
            <rFont val="Calibri"/>
            <family val="2"/>
            <scheme val="minor"/>
          </rPr>
          <t>¦1¦1¦13¦1¦1¦Null§SubSection</t>
        </r>
      </text>
    </comment>
    <comment ref="A545" authorId="0" shapeId="0" xr:uid="{C377B4BF-13EC-4B63-8141-84DB39E474D3}">
      <text>
        <r>
          <rPr>
            <sz val="11"/>
            <rFont val="Calibri"/>
            <family val="2"/>
            <scheme val="minor"/>
          </rPr>
          <t>¦1¦1¦13¦2¦1¦Null§</t>
        </r>
      </text>
    </comment>
    <comment ref="A547" authorId="0" shapeId="0" xr:uid="{3E7C2261-38FF-45A5-B223-D99E54B88DFE}">
      <text>
        <r>
          <rPr>
            <sz val="11"/>
            <rFont val="Calibri"/>
            <family val="2"/>
            <scheme val="minor"/>
          </rPr>
          <t>¦1¦1¦13¦3¦1¦Null§</t>
        </r>
      </text>
    </comment>
    <comment ref="A549" authorId="0" shapeId="0" xr:uid="{A7C98A43-2CDA-47B5-B5C7-DB28E1895D8A}">
      <text>
        <r>
          <rPr>
            <sz val="11"/>
            <rFont val="Calibri"/>
            <family val="2"/>
            <scheme val="minor"/>
          </rPr>
          <t>¦1¦1¦13¦4¦1¦Null§</t>
        </r>
      </text>
    </comment>
    <comment ref="A551" authorId="0" shapeId="0" xr:uid="{0B941922-2C07-44D0-AE17-71B8B03F423D}">
      <text>
        <r>
          <rPr>
            <sz val="11"/>
            <rFont val="Calibri"/>
            <family val="2"/>
            <scheme val="minor"/>
          </rPr>
          <t>¦1¦1¦13¦5¦1¦Null§</t>
        </r>
      </text>
    </comment>
    <comment ref="A553" authorId="0" shapeId="0" xr:uid="{D7568EAD-373F-42AE-9742-18A649191F91}">
      <text>
        <r>
          <rPr>
            <sz val="11"/>
            <rFont val="Calibri"/>
            <family val="2"/>
            <scheme val="minor"/>
          </rPr>
          <t>¦1¦1¦13¦6¦1¦Null§</t>
        </r>
      </text>
    </comment>
    <comment ref="A616" authorId="0" shapeId="0" xr:uid="{EBB41F12-750F-46D8-A333-00DF09DAF9E0}">
      <text>
        <r>
          <rPr>
            <sz val="11"/>
            <rFont val="Calibri"/>
            <family val="2"/>
            <scheme val="minor"/>
          </rPr>
          <t>¦1¦1¦14¦1¦1¦Null§SubSection</t>
        </r>
      </text>
    </comment>
    <comment ref="A618" authorId="0" shapeId="0" xr:uid="{8B55DA9C-EEC6-4BEB-AF55-4782E2959F28}">
      <text>
        <r>
          <rPr>
            <sz val="11"/>
            <rFont val="Calibri"/>
            <family val="2"/>
            <scheme val="minor"/>
          </rPr>
          <t>¦1¦1¦14¦2¦1¦Null§</t>
        </r>
      </text>
    </comment>
    <comment ref="A620" authorId="0" shapeId="0" xr:uid="{917DD3B7-F191-479E-968B-AB74DC148779}">
      <text>
        <r>
          <rPr>
            <sz val="11"/>
            <rFont val="Calibri"/>
            <family val="2"/>
            <scheme val="minor"/>
          </rPr>
          <t>¦1¦1¦14¦3¦1¦Null§</t>
        </r>
      </text>
    </comment>
    <comment ref="A622" authorId="0" shapeId="0" xr:uid="{39F85A58-D8C6-4E87-8899-45A7089DAF2A}">
      <text>
        <r>
          <rPr>
            <sz val="11"/>
            <rFont val="Calibri"/>
            <family val="2"/>
            <scheme val="minor"/>
          </rPr>
          <t>¦1¦1¦14¦4¦1¦Null§</t>
        </r>
      </text>
    </comment>
    <comment ref="A693" authorId="0" shapeId="0" xr:uid="{A16915D6-13F4-4D29-A8AF-1046673B735B}">
      <text>
        <r>
          <rPr>
            <sz val="11"/>
            <rFont val="Calibri"/>
            <family val="2"/>
            <scheme val="minor"/>
          </rPr>
          <t>¦1¦1¦15¦3¦1¦Null§</t>
        </r>
      </text>
    </comment>
    <comment ref="A752" authorId="0" shapeId="0" xr:uid="{E04679A1-E0DF-424B-B3DB-CFA6DBDFD2FE}">
      <text>
        <r>
          <rPr>
            <sz val="11"/>
            <rFont val="Calibri"/>
            <family val="2"/>
            <scheme val="minor"/>
          </rPr>
          <t>¦1¦1¦16¦1¦1¦Null§SubSection</t>
        </r>
      </text>
    </comment>
    <comment ref="A754" authorId="0" shapeId="0" xr:uid="{F75C0846-D88A-418A-BBBC-9C783672F9E6}">
      <text>
        <r>
          <rPr>
            <sz val="11"/>
            <rFont val="Calibri"/>
            <family val="2"/>
            <scheme val="minor"/>
          </rPr>
          <t>¦1¦1¦16¦2¦1¦Null§</t>
        </r>
      </text>
    </comment>
    <comment ref="A756" authorId="0" shapeId="0" xr:uid="{DE4C88E4-29E5-41A1-BC07-A077A2550D62}">
      <text>
        <r>
          <rPr>
            <sz val="11"/>
            <rFont val="Calibri"/>
            <family val="2"/>
            <scheme val="minor"/>
          </rPr>
          <t>¦1¦1¦16¦3¦1¦Null§</t>
        </r>
      </text>
    </comment>
    <comment ref="A758" authorId="0" shapeId="0" xr:uid="{C4D8C6F7-83D4-41E7-B8BD-D98B9FF3B375}">
      <text>
        <r>
          <rPr>
            <sz val="11"/>
            <rFont val="Calibri"/>
            <family val="2"/>
            <scheme val="minor"/>
          </rPr>
          <t>¦1¦1¦16¦4¦1¦Null§</t>
        </r>
      </text>
    </comment>
    <comment ref="A760" authorId="0" shapeId="0" xr:uid="{A898EA8F-22D5-45B4-8C27-1235A57AEC19}">
      <text>
        <r>
          <rPr>
            <sz val="11"/>
            <rFont val="Calibri"/>
            <family val="2"/>
            <scheme val="minor"/>
          </rPr>
          <t>¦1¦1¦16¦5¦1¦Null§</t>
        </r>
      </text>
    </comment>
    <comment ref="A822" authorId="0" shapeId="0" xr:uid="{70AD4453-8780-463D-8547-56D6B7038221}">
      <text>
        <r>
          <rPr>
            <sz val="11"/>
            <rFont val="Calibri"/>
            <family val="2"/>
            <scheme val="minor"/>
          </rPr>
          <t>¦1¦1¦17¦1¦1¦Null§SubSection</t>
        </r>
      </text>
    </comment>
    <comment ref="A824" authorId="0" shapeId="0" xr:uid="{89C00F1C-F47D-480D-89D8-D77FF3C74885}">
      <text>
        <r>
          <rPr>
            <sz val="11"/>
            <rFont val="Calibri"/>
            <family val="2"/>
            <scheme val="minor"/>
          </rPr>
          <t>¦1¦1¦17¦2¦1¦Null§</t>
        </r>
      </text>
    </comment>
    <comment ref="A826" authorId="0" shapeId="0" xr:uid="{FB1AAA20-8317-44FF-BAA2-0BA1159B5EAE}">
      <text>
        <r>
          <rPr>
            <sz val="11"/>
            <rFont val="Calibri"/>
            <family val="2"/>
            <scheme val="minor"/>
          </rPr>
          <t>¦1¦1¦17¦3¦1¦Null§</t>
        </r>
      </text>
    </comment>
    <comment ref="A898" authorId="0" shapeId="0" xr:uid="{1E6D8D2C-0C35-4CE3-8832-DD0D6D2BDACB}">
      <text>
        <r>
          <rPr>
            <sz val="11"/>
            <rFont val="Calibri"/>
            <family val="2"/>
            <scheme val="minor"/>
          </rPr>
          <t>¦1¦1¦18¦1¦1¦Null§SubSection</t>
        </r>
      </text>
    </comment>
    <comment ref="A900" authorId="0" shapeId="0" xr:uid="{51219199-EC77-4373-AF5B-5C76D2AE1CDD}">
      <text>
        <r>
          <rPr>
            <sz val="11"/>
            <rFont val="Calibri"/>
            <family val="2"/>
            <scheme val="minor"/>
          </rPr>
          <t>¦1¦1¦18¦2¦1¦Null§</t>
        </r>
      </text>
    </comment>
    <comment ref="A902" authorId="0" shapeId="0" xr:uid="{3E416D35-691D-425F-8C22-0B8A5F1CFACC}">
      <text>
        <r>
          <rPr>
            <sz val="11"/>
            <rFont val="Calibri"/>
            <family val="2"/>
            <scheme val="minor"/>
          </rPr>
          <t>¦1¦1¦18¦3¦1¦Null§</t>
        </r>
      </text>
    </comment>
    <comment ref="A904" authorId="0" shapeId="0" xr:uid="{9F7CA846-5B48-457A-9CC9-236665C40366}">
      <text>
        <r>
          <rPr>
            <sz val="11"/>
            <rFont val="Calibri"/>
            <family val="2"/>
            <scheme val="minor"/>
          </rPr>
          <t>¦1¦1¦18¦5¦1¦Null§</t>
        </r>
      </text>
    </comment>
    <comment ref="A906" authorId="0" shapeId="0" xr:uid="{FEBA76D4-C1EE-4A6F-B9AF-6A9B665CE1A1}">
      <text>
        <r>
          <rPr>
            <sz val="11"/>
            <rFont val="Calibri"/>
            <family val="2"/>
            <scheme val="minor"/>
          </rPr>
          <t>¦1¦1¦18¦6¦1¦Null§</t>
        </r>
      </text>
    </comment>
    <comment ref="A908" authorId="0" shapeId="0" xr:uid="{00948FE6-9A13-44B3-92B0-DE258DD141CE}">
      <text>
        <r>
          <rPr>
            <sz val="11"/>
            <rFont val="Calibri"/>
            <family val="2"/>
            <scheme val="minor"/>
          </rPr>
          <t>¦1¦1¦18¦7¦1¦Null§</t>
        </r>
      </text>
    </comment>
    <comment ref="A910" authorId="0" shapeId="0" xr:uid="{940DAE12-2F82-428B-B2EC-30C7A078AEE4}">
      <text>
        <r>
          <rPr>
            <sz val="11"/>
            <rFont val="Calibri"/>
            <family val="2"/>
            <scheme val="minor"/>
          </rPr>
          <t>¦1¦1¦18¦8¦1¦Null§</t>
        </r>
      </text>
    </comment>
    <comment ref="A912" authorId="0" shapeId="0" xr:uid="{130E6913-48CB-4CB6-BA0A-1B5B83635F84}">
      <text>
        <r>
          <rPr>
            <sz val="11"/>
            <rFont val="Calibri"/>
            <family val="2"/>
            <scheme val="minor"/>
          </rPr>
          <t>¦1¦1¦18¦9¦1¦Null§</t>
        </r>
      </text>
    </comment>
    <comment ref="A914" authorId="0" shapeId="0" xr:uid="{8A195482-C662-434E-A297-5DD4842B2859}">
      <text>
        <r>
          <rPr>
            <sz val="11"/>
            <rFont val="Calibri"/>
            <family val="2"/>
            <scheme val="minor"/>
          </rPr>
          <t>¦1¦1¦18¦10¦1¦Null§</t>
        </r>
      </text>
    </comment>
    <comment ref="A967" authorId="0" shapeId="0" xr:uid="{76EE69B0-C2D7-40CF-A43D-417F35F19A1B}">
      <text>
        <r>
          <rPr>
            <sz val="11"/>
            <rFont val="Calibri"/>
            <family val="2"/>
            <scheme val="minor"/>
          </rPr>
          <t>¦1¦1¦19¦1¦1¦Null§SubSection</t>
        </r>
      </text>
    </comment>
    <comment ref="A969" authorId="0" shapeId="0" xr:uid="{8F7C37DE-E8E7-4A80-B5B2-58EB6252D07E}">
      <text>
        <r>
          <rPr>
            <sz val="11"/>
            <rFont val="Calibri"/>
            <family val="2"/>
            <scheme val="minor"/>
          </rPr>
          <t>¦1¦1¦19¦2¦1¦Null§</t>
        </r>
      </text>
    </comment>
    <comment ref="A971" authorId="0" shapeId="0" xr:uid="{A62BB0B6-2AA9-4267-A587-43E2D8850CF4}">
      <text>
        <r>
          <rPr>
            <sz val="11"/>
            <rFont val="Calibri"/>
            <family val="2"/>
            <scheme val="minor"/>
          </rPr>
          <t>¦1¦1¦19¦3¦1¦Null§</t>
        </r>
      </text>
    </comment>
    <comment ref="A973" authorId="0" shapeId="0" xr:uid="{A976D980-6120-48DF-9459-FC72EB9A0B55}">
      <text>
        <r>
          <rPr>
            <sz val="11"/>
            <rFont val="Calibri"/>
            <family val="2"/>
            <scheme val="minor"/>
          </rPr>
          <t>¦1¦1¦19¦4¦1¦Null§</t>
        </r>
      </text>
    </comment>
    <comment ref="A975" authorId="0" shapeId="0" xr:uid="{E948752C-E71C-4A41-9E85-5599C8688560}">
      <text>
        <r>
          <rPr>
            <sz val="11"/>
            <rFont val="Calibri"/>
            <family val="2"/>
            <scheme val="minor"/>
          </rPr>
          <t>¦1¦1¦19¦5¦1¦Null§</t>
        </r>
      </text>
    </comment>
    <comment ref="A977" authorId="0" shapeId="0" xr:uid="{5306DA5E-55D8-4A43-82FC-151DEC0CB1E8}">
      <text>
        <r>
          <rPr>
            <sz val="11"/>
            <rFont val="Calibri"/>
            <family val="2"/>
            <scheme val="minor"/>
          </rPr>
          <t>¦1¦1¦19¦6¦1¦Null§</t>
        </r>
      </text>
    </comment>
    <comment ref="A979" authorId="0" shapeId="0" xr:uid="{1AB10F3C-AB84-4EE5-8316-0CB8BE96A976}">
      <text>
        <r>
          <rPr>
            <sz val="11"/>
            <rFont val="Calibri"/>
            <family val="2"/>
            <scheme val="minor"/>
          </rPr>
          <t>¦1¦1¦19¦7¦1¦Null§</t>
        </r>
      </text>
    </comment>
    <comment ref="A981" authorId="0" shapeId="0" xr:uid="{FD61ED90-6BA4-4F7C-AB4A-BCE90E21D6DB}">
      <text>
        <r>
          <rPr>
            <sz val="11"/>
            <rFont val="Calibri"/>
            <family val="2"/>
            <scheme val="minor"/>
          </rPr>
          <t>¦1¦1¦19¦8¦1¦Null§</t>
        </r>
      </text>
    </comment>
    <comment ref="A983" authorId="0" shapeId="0" xr:uid="{69732CAF-C1F3-44CE-9614-B90C4D74974E}">
      <text>
        <r>
          <rPr>
            <sz val="11"/>
            <rFont val="Calibri"/>
            <family val="2"/>
            <scheme val="minor"/>
          </rPr>
          <t>¦1¦1¦19¦9¦1¦Null§</t>
        </r>
      </text>
    </comment>
    <comment ref="A1041" authorId="0" shapeId="0" xr:uid="{BE743717-AE90-4D4B-8EA4-28EA27AAD001}">
      <text>
        <r>
          <rPr>
            <sz val="11"/>
            <rFont val="Calibri"/>
            <family val="2"/>
            <scheme val="minor"/>
          </rPr>
          <t>¦1¦1¦20¦1¦1¦Null§SubSection</t>
        </r>
      </text>
    </comment>
    <comment ref="A1043" authorId="0" shapeId="0" xr:uid="{AB90039C-2E4D-4B52-AD74-3B7C684B127A}">
      <text>
        <r>
          <rPr>
            <sz val="11"/>
            <rFont val="Calibri"/>
            <family val="2"/>
            <scheme val="minor"/>
          </rPr>
          <t>¦1¦1¦20¦2¦1¦Null§</t>
        </r>
      </text>
    </comment>
    <comment ref="A1045" authorId="0" shapeId="0" xr:uid="{348C8395-05EF-4BCA-8DD2-422435FF09E8}">
      <text>
        <r>
          <rPr>
            <sz val="11"/>
            <rFont val="Calibri"/>
            <family val="2"/>
            <scheme val="minor"/>
          </rPr>
          <t>¦1¦1¦20¦3¦1¦Null§</t>
        </r>
      </text>
    </comment>
    <comment ref="A1047" authorId="0" shapeId="0" xr:uid="{2DD1C478-2241-4B55-9D90-E38B3830541E}">
      <text>
        <r>
          <rPr>
            <sz val="11"/>
            <rFont val="Calibri"/>
            <family val="2"/>
            <scheme val="minor"/>
          </rPr>
          <t>¦1¦1¦20¦4¦1¦Null§</t>
        </r>
      </text>
    </comment>
    <comment ref="A1049" authorId="0" shapeId="0" xr:uid="{FE91F144-ADD8-4B73-AC2D-31DC32AE4F00}">
      <text>
        <r>
          <rPr>
            <sz val="11"/>
            <rFont val="Calibri"/>
            <family val="2"/>
            <scheme val="minor"/>
          </rPr>
          <t>¦1¦1¦20¦5¦1¦Null§</t>
        </r>
      </text>
    </comment>
    <comment ref="A1051" authorId="0" shapeId="0" xr:uid="{9EEFED31-6B30-4565-A778-1F387B8C13DD}">
      <text>
        <r>
          <rPr>
            <sz val="11"/>
            <rFont val="Calibri"/>
            <family val="2"/>
            <scheme val="minor"/>
          </rPr>
          <t>¦1¦1¦20¦6¦1¦Null§</t>
        </r>
      </text>
    </comment>
    <comment ref="A1113" authorId="0" shapeId="0" xr:uid="{3E8147B1-6158-4A3A-9E7C-9725515BE999}">
      <text>
        <r>
          <rPr>
            <sz val="11"/>
            <rFont val="Calibri"/>
            <family val="2"/>
            <scheme val="minor"/>
          </rPr>
          <t>¦1¦1¦21¦1¦1¦Null§SubSection</t>
        </r>
      </text>
    </comment>
    <comment ref="A1115" authorId="0" shapeId="0" xr:uid="{896D3E24-DDB3-42CA-963F-7EAEC6CD696C}">
      <text>
        <r>
          <rPr>
            <sz val="11"/>
            <rFont val="Calibri"/>
            <family val="2"/>
            <scheme val="minor"/>
          </rPr>
          <t>¦1¦1¦21¦2¦1¦Null§</t>
        </r>
      </text>
    </comment>
    <comment ref="A1117" authorId="0" shapeId="0" xr:uid="{189B32F8-CFEC-4DA1-8117-C055B30486EA}">
      <text>
        <r>
          <rPr>
            <sz val="11"/>
            <rFont val="Calibri"/>
            <family val="2"/>
            <scheme val="minor"/>
          </rPr>
          <t>¦1¦1¦21¦3¦1¦Null§</t>
        </r>
      </text>
    </comment>
    <comment ref="A1119" authorId="0" shapeId="0" xr:uid="{227FD2A4-1726-4F6B-9199-BEA4943686A9}">
      <text>
        <r>
          <rPr>
            <sz val="11"/>
            <rFont val="Calibri"/>
            <family val="2"/>
            <scheme val="minor"/>
          </rPr>
          <t>¦1¦1¦21¦4¦1¦Null§</t>
        </r>
      </text>
    </comment>
    <comment ref="A1121" authorId="0" shapeId="0" xr:uid="{AA4D640A-7F40-4933-8529-B4CC29A80E5B}">
      <text>
        <r>
          <rPr>
            <sz val="11"/>
            <rFont val="Calibri"/>
            <family val="2"/>
            <scheme val="minor"/>
          </rPr>
          <t>¦1¦1¦21¦5¦1¦Null§</t>
        </r>
      </text>
    </comment>
    <comment ref="A1123" authorId="0" shapeId="0" xr:uid="{618645FE-8E66-4F6A-8B2B-6EC1FEDA58CA}">
      <text>
        <r>
          <rPr>
            <sz val="11"/>
            <rFont val="Calibri"/>
            <family val="2"/>
            <scheme val="minor"/>
          </rPr>
          <t>¦1¦1¦21¦6¦1¦Null§</t>
        </r>
      </text>
    </comment>
    <comment ref="A1125" authorId="0" shapeId="0" xr:uid="{3F3EDDB1-B5CD-44DA-A646-5971D41999A3}">
      <text>
        <r>
          <rPr>
            <sz val="11"/>
            <rFont val="Calibri"/>
            <family val="2"/>
            <scheme val="minor"/>
          </rPr>
          <t>¦1¦1¦21¦7¦1¦Null§</t>
        </r>
      </text>
    </comment>
    <comment ref="A1127" authorId="0" shapeId="0" xr:uid="{7A666B51-1935-4593-9F10-A866C30C7E37}">
      <text>
        <r>
          <rPr>
            <sz val="11"/>
            <rFont val="Calibri"/>
            <family val="2"/>
            <scheme val="minor"/>
          </rPr>
          <t>¦1¦1¦21¦8¦1¦Null§</t>
        </r>
      </text>
    </comment>
    <comment ref="A1192" authorId="0" shapeId="0" xr:uid="{44A68C9D-098D-4248-B0D4-958B04AA138A}">
      <text>
        <r>
          <rPr>
            <sz val="11"/>
            <rFont val="Calibri"/>
            <family val="2"/>
            <scheme val="minor"/>
          </rPr>
          <t>¦1¦1¦22¦1¦1¦Null§SubSection</t>
        </r>
      </text>
    </comment>
    <comment ref="A1194" authorId="0" shapeId="0" xr:uid="{E6D9FA6E-2A27-4B53-8359-3473640570D1}">
      <text>
        <r>
          <rPr>
            <sz val="11"/>
            <rFont val="Calibri"/>
            <family val="2"/>
            <scheme val="minor"/>
          </rPr>
          <t>¦1¦1¦22¦2¦1¦Null§</t>
        </r>
      </text>
    </comment>
    <comment ref="A1196" authorId="0" shapeId="0" xr:uid="{A4F9B852-50CA-42F8-BB5A-17AE96AFDCC5}">
      <text>
        <r>
          <rPr>
            <sz val="11"/>
            <rFont val="Calibri"/>
            <family val="2"/>
            <scheme val="minor"/>
          </rPr>
          <t>¦1¦1¦22¦3¦1¦Null§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civilsoft.co</author>
  </authors>
  <commentList>
    <comment ref="A1" authorId="0" shapeId="0" xr:uid="{F91AE641-62E6-4F6B-B567-633A176E0D26}">
      <text>
        <r>
          <rPr>
            <sz val="11"/>
            <rFont val="Calibri"/>
            <family val="2"/>
            <scheme val="minor"/>
          </rPr>
          <t>Item¦LIC¦Description¦Unit¦Qty¦Rate¦Amount§1¦Contract No. BMK 1598/2019§1¦Schedule 1§GENERAL REQUIREMENTS AND PROVISIONS¦CONTRACTOR'S ESTABLISHMENT ON SITE AND GENERAL OBLIGATIONS¦HOUSING, OFFICES AND LABORATORY FOR THE ENGINEER'S SITE PERSONNEL¦ACCOMODATION OF TRAFFIC¦OVERHAUL¦CLEARING AND GRUBBING¦DAYWORKS¦DRAINS¦PREFABRICATED CULVERTS¦CONCRETE KERBING, CONCRETE CHANNELLING, CHUTES AND DOWNPIPES, AND CONCRETE LININGS FOR OPEN DRAINS¦SELECTION, STOCKPILING AND BREAKING DOWN THE MATERIAL FROM BORROW PITS,  CUTTINGS   
AND EXISTING PAVEMENT LAYERS, AND PLACING AND COMPACTING OF THE GRAVEL LAYERS¦MASS EARTHWORKS¦PAVEMENT LAYERS OF GRAVEL MATERIAL¦CRUSHED STONE BASE ¦PRIME COAT¦ASPHALT BASE AND SURFACING¦PITCHING, STONEWORK AND PROTECTION AGAINST EROSION¦GABIONS¦ROAD SIGNS¦ROAD MARKINGS¦LANDSCAPING AND PLANTING PLANTS¦FINISHING THE ROAD AND ROAD RESERVE AND TREATING OLD ROADS¦TESTING MATERIALS AND WORKMANSHIP</t>
        </r>
      </text>
    </comment>
    <comment ref="A6" authorId="0" shapeId="0" xr:uid="{2B3199BD-34C0-41B3-BC49-0719FE618A44}">
      <text>
        <r>
          <rPr>
            <sz val="11"/>
            <rFont val="Calibri"/>
            <family val="2"/>
            <scheme val="minor"/>
          </rPr>
          <t>¦1¦1¦1¦1¦1¦Null§</t>
        </r>
      </text>
    </comment>
    <comment ref="A8" authorId="0" shapeId="0" xr:uid="{65CF94DA-8419-4FD8-9BE8-2142061FBD08}">
      <text>
        <r>
          <rPr>
            <sz val="11"/>
            <rFont val="Calibri"/>
            <family val="2"/>
            <scheme val="minor"/>
          </rPr>
          <t>¦1¦1¦1¦2¦1¦Null§</t>
        </r>
      </text>
    </comment>
    <comment ref="A10" authorId="0" shapeId="0" xr:uid="{AD452FC3-A4F7-4712-9EEA-50CAB7442000}">
      <text>
        <r>
          <rPr>
            <sz val="11"/>
            <rFont val="Calibri"/>
            <family val="2"/>
            <scheme val="minor"/>
          </rPr>
          <t>¦1¦1¦1¦3¦1¦Null§</t>
        </r>
      </text>
    </comment>
    <comment ref="A12" authorId="0" shapeId="0" xr:uid="{70E104F4-2CCC-4DC9-A478-37505BD35F63}">
      <text>
        <r>
          <rPr>
            <sz val="11"/>
            <rFont val="Calibri"/>
            <family val="2"/>
            <scheme val="minor"/>
          </rPr>
          <t>¦1¦1¦1¦4¦1¦Null§</t>
        </r>
      </text>
    </comment>
    <comment ref="A14" authorId="0" shapeId="0" xr:uid="{89E536D0-D32B-472D-80B6-78F5D991CDB8}">
      <text>
        <r>
          <rPr>
            <sz val="11"/>
            <rFont val="Calibri"/>
            <family val="2"/>
            <scheme val="minor"/>
          </rPr>
          <t>¦1¦1¦1¦5¦1¦Null§</t>
        </r>
      </text>
    </comment>
    <comment ref="A16" authorId="0" shapeId="0" xr:uid="{3C6B5B1F-13CA-4275-9DFA-B9C68091AE48}">
      <text>
        <r>
          <rPr>
            <sz val="11"/>
            <rFont val="Calibri"/>
            <family val="2"/>
            <scheme val="minor"/>
          </rPr>
          <t>¦1¦1¦1¦6¦1¦Null§</t>
        </r>
      </text>
    </comment>
    <comment ref="A18" authorId="0" shapeId="0" xr:uid="{B9BB4DB7-7885-4806-BFAD-8B33B48DA919}">
      <text>
        <r>
          <rPr>
            <sz val="11"/>
            <rFont val="Calibri"/>
            <family val="2"/>
            <scheme val="minor"/>
          </rPr>
          <t>¦1¦1¦1¦7¦1¦Null§PercPrevItem</t>
        </r>
      </text>
    </comment>
    <comment ref="A20" authorId="0" shapeId="0" xr:uid="{8F07DF40-3517-4A7F-985A-1188C3ACE154}">
      <text>
        <r>
          <rPr>
            <sz val="11"/>
            <rFont val="Calibri"/>
            <family val="2"/>
            <scheme val="minor"/>
          </rPr>
          <t>¦1¦1¦1¦8¦1¦Null§</t>
        </r>
      </text>
    </comment>
    <comment ref="A22" authorId="0" shapeId="0" xr:uid="{2E760528-7AA9-47A1-BB9C-32386C91BD6B}">
      <text>
        <r>
          <rPr>
            <sz val="11"/>
            <rFont val="Calibri"/>
            <family val="2"/>
            <scheme val="minor"/>
          </rPr>
          <t>¦1¦1¦1¦9¦1¦Null§</t>
        </r>
      </text>
    </comment>
    <comment ref="A24" authorId="0" shapeId="0" xr:uid="{3DEA5BBE-DBBF-4F36-A958-EE7AC73DC3FA}">
      <text>
        <r>
          <rPr>
            <sz val="11"/>
            <rFont val="Calibri"/>
            <family val="2"/>
            <scheme val="minor"/>
          </rPr>
          <t>¦1¦1¦1¦10¦1¦Null§PercPrevItem</t>
        </r>
      </text>
    </comment>
    <comment ref="A26" authorId="0" shapeId="0" xr:uid="{1EE80FB3-23ED-4260-953D-D072C54279C8}">
      <text>
        <r>
          <rPr>
            <sz val="11"/>
            <rFont val="Calibri"/>
            <family val="2"/>
            <scheme val="minor"/>
          </rPr>
          <t>¦1¦1¦1¦11¦1¦Null§</t>
        </r>
      </text>
    </comment>
    <comment ref="A28" authorId="0" shapeId="0" xr:uid="{77E0EA62-1F0C-4DB3-8B3A-D67F0F3F6314}">
      <text>
        <r>
          <rPr>
            <sz val="11"/>
            <rFont val="Calibri"/>
            <family val="2"/>
            <scheme val="minor"/>
          </rPr>
          <t>¦1¦1¦1¦12¦1¦Null§</t>
        </r>
      </text>
    </comment>
    <comment ref="A30" authorId="0" shapeId="0" xr:uid="{5B481169-19AA-45B5-A1FC-87B439F90CFE}">
      <text>
        <r>
          <rPr>
            <sz val="11"/>
            <rFont val="Calibri"/>
            <family val="2"/>
            <scheme val="minor"/>
          </rPr>
          <t>¦1¦1¦1¦13¦1¦Null§</t>
        </r>
      </text>
    </comment>
    <comment ref="A32" authorId="0" shapeId="0" xr:uid="{C919C8C2-5100-4AA6-B344-70CA6250F1AE}">
      <text>
        <r>
          <rPr>
            <sz val="11"/>
            <rFont val="Calibri"/>
            <family val="2"/>
            <scheme val="minor"/>
          </rPr>
          <t>¦1¦1¦1¦14¦1¦Null§</t>
        </r>
      </text>
    </comment>
    <comment ref="A103" authorId="0" shapeId="0" xr:uid="{2D1D5E35-A019-4E53-8C6A-D0621C2225CB}">
      <text>
        <r>
          <rPr>
            <sz val="11"/>
            <rFont val="Calibri"/>
            <family val="2"/>
            <scheme val="minor"/>
          </rPr>
          <t>¦1¦1¦22¦1¦1¦Null§SubSection</t>
        </r>
      </text>
    </comment>
    <comment ref="A105" authorId="0" shapeId="0" xr:uid="{342CEC06-A5DB-411E-B814-8329B7C4CD2B}">
      <text>
        <r>
          <rPr>
            <sz val="11"/>
            <rFont val="Calibri"/>
            <family val="2"/>
            <scheme val="minor"/>
          </rPr>
          <t>¦1¦1¦22¦2¦1¦Null§</t>
        </r>
      </text>
    </comment>
    <comment ref="A107" authorId="0" shapeId="0" xr:uid="{26B25AB1-63FE-427E-A4F3-54BB9C437A50}">
      <text>
        <r>
          <rPr>
            <sz val="11"/>
            <rFont val="Calibri"/>
            <family val="2"/>
            <scheme val="minor"/>
          </rPr>
          <t>¦1¦1¦22¦3¦1¦Null§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civilsoft.co</author>
  </authors>
  <commentList>
    <comment ref="A45" authorId="0" shapeId="0" xr:uid="{86FA0806-BDE4-4043-8F39-93D2E321E321}">
      <text>
        <r>
          <rPr>
            <sz val="11"/>
            <rFont val="Calibri"/>
            <family val="2"/>
            <scheme val="minor"/>
          </rPr>
          <t>¦1¦1¦22¦1¦1¦Null§SubSection</t>
        </r>
      </text>
    </comment>
    <comment ref="A47" authorId="0" shapeId="0" xr:uid="{6E748699-44C8-4205-BB77-FAC9F5D4707D}">
      <text>
        <r>
          <rPr>
            <sz val="11"/>
            <rFont val="Calibri"/>
            <family val="2"/>
            <scheme val="minor"/>
          </rPr>
          <t>¦1¦1¦22¦2¦1¦Null§</t>
        </r>
      </text>
    </comment>
    <comment ref="A49" authorId="0" shapeId="0" xr:uid="{5A1DFE15-0D0F-466D-88F6-ED5636DA52DE}">
      <text>
        <r>
          <rPr>
            <sz val="11"/>
            <rFont val="Calibri"/>
            <family val="2"/>
            <scheme val="minor"/>
          </rPr>
          <t>¦1¦1¦22¦3¦1¦Null§</t>
        </r>
      </text>
    </comment>
  </commentList>
</comments>
</file>

<file path=xl/sharedStrings.xml><?xml version="1.0" encoding="utf-8"?>
<sst xmlns="http://schemas.openxmlformats.org/spreadsheetml/2006/main" count="1960" uniqueCount="768">
  <si>
    <t>Rate=G</t>
  </si>
  <si>
    <t>Number</t>
  </si>
  <si>
    <t>LIC</t>
  </si>
  <si>
    <t>Item Description</t>
  </si>
  <si>
    <t>Unit</t>
  </si>
  <si>
    <t>Quantity</t>
  </si>
  <si>
    <t>Rate</t>
  </si>
  <si>
    <t>Amount R</t>
  </si>
  <si>
    <t>12.00</t>
  </si>
  <si>
    <t>GENERAL REQUIREMENTS AND PROVISIONS</t>
  </si>
  <si>
    <t>B12.01</t>
  </si>
  <si>
    <t>Excavation for the exposing of, or searching of services:</t>
  </si>
  <si>
    <t>(a) 0m up to and incuding 1m</t>
  </si>
  <si>
    <t>LI</t>
  </si>
  <si>
    <t>(i) Soft material</t>
  </si>
  <si>
    <t>m³</t>
  </si>
  <si>
    <t>B12.02</t>
  </si>
  <si>
    <t>Relocation and protection of existing services:</t>
  </si>
  <si>
    <t>(a) Existing services to be relocated  and or protected during construction</t>
  </si>
  <si>
    <t>Prov sum</t>
  </si>
  <si>
    <t>%</t>
  </si>
  <si>
    <t>B12.03</t>
  </si>
  <si>
    <t>Construction of Survey Beacons</t>
  </si>
  <si>
    <t>(a) Provisional Sum for new survey beacons to be constructed or for existing survey beacons to be protected during construction</t>
  </si>
  <si>
    <t>B12.04</t>
  </si>
  <si>
    <t xml:space="preserve">Health and Safety </t>
  </si>
  <si>
    <t>L/sum</t>
  </si>
  <si>
    <t>month</t>
  </si>
  <si>
    <t xml:space="preserve"> Total Carried Forward To Summary</t>
  </si>
  <si>
    <t>SECTION 1300</t>
  </si>
  <si>
    <t>13.00</t>
  </si>
  <si>
    <t>CONTRACTOR'S ESTABLISHMENT ON SITE AND GENERAL OBLIGATIONS</t>
  </si>
  <si>
    <t>13.01</t>
  </si>
  <si>
    <t>Contractor's general obligations</t>
  </si>
  <si>
    <t>(a) Fixed obligations</t>
  </si>
  <si>
    <t>(b) Value-related obligations</t>
  </si>
  <si>
    <t>(c) Time-related obligations</t>
  </si>
  <si>
    <t>SECTION 1400</t>
  </si>
  <si>
    <t>HOUSING, OFFICES AND LABORATORY FOR THE ENGINEER'S SITE PERSONNEL</t>
  </si>
  <si>
    <t>B14.01</t>
  </si>
  <si>
    <t>Office and laboratory accommodation</t>
  </si>
  <si>
    <t>(a) Offices (interior floor space only)</t>
  </si>
  <si>
    <t>m²</t>
  </si>
  <si>
    <t>(e) Ablution units</t>
  </si>
  <si>
    <t>No</t>
  </si>
  <si>
    <t>14.02</t>
  </si>
  <si>
    <t>Office and laboratory furniture</t>
  </si>
  <si>
    <t>(a) Chairs</t>
  </si>
  <si>
    <t>(d) Desks, complete with drawers and locks</t>
  </si>
  <si>
    <t>(e) Drawing tables</t>
  </si>
  <si>
    <t>(f) Conference tables</t>
  </si>
  <si>
    <t>B14.03</t>
  </si>
  <si>
    <t>Office and laboratory fittings Installations and equipment</t>
  </si>
  <si>
    <t>(a) Items measured by number</t>
  </si>
  <si>
    <t>(i) 220/250 volt power points</t>
  </si>
  <si>
    <t>(ii) 400/231 volt 3-phase power points</t>
  </si>
  <si>
    <t>(iii) Double 80 watt fluorescent light fittings complete with ballast and tubes</t>
  </si>
  <si>
    <t>(iv) Double 55 watt fluorescent light fittings complete with ballast and tubes</t>
  </si>
  <si>
    <t>(v) Single incandescent light fittings complete with 100 watt globes</t>
  </si>
  <si>
    <t>PC sum</t>
  </si>
  <si>
    <t>SECTION 1500</t>
  </si>
  <si>
    <t>15.00</t>
  </si>
  <si>
    <t>ACCOMODATION OF TRAFFIC</t>
  </si>
  <si>
    <t>B15.01</t>
  </si>
  <si>
    <t>km</t>
  </si>
  <si>
    <t>B15.03</t>
  </si>
  <si>
    <t>Temporary traffic-control facilities</t>
  </si>
  <si>
    <t>man-day</t>
  </si>
  <si>
    <t>(b) Portable STOP and GO-RY signs</t>
  </si>
  <si>
    <t>(1) Single</t>
  </si>
  <si>
    <t>15.08</t>
  </si>
  <si>
    <t>Repairs, alterations and/or additions to existing roads used as temporary deviations</t>
  </si>
  <si>
    <t>SECTION 1600</t>
  </si>
  <si>
    <t>16.00</t>
  </si>
  <si>
    <t>OVERHAUL</t>
  </si>
  <si>
    <t>B16.02</t>
  </si>
  <si>
    <t>m³-km</t>
  </si>
  <si>
    <t>m</t>
  </si>
  <si>
    <t>SECTION 2300</t>
  </si>
  <si>
    <t>23.00</t>
  </si>
  <si>
    <t>CONCRETE KERBING, CONCRETE CHANNELLING, CHUTES AND DOWNPIPES, AND CONCRETE LININGS FOR OPEN DRAINS</t>
  </si>
  <si>
    <t>SECTION 3400</t>
  </si>
  <si>
    <t>34.00</t>
  </si>
  <si>
    <t>PAVEMENT LAYERS OF GRAVEL MATERIAL</t>
  </si>
  <si>
    <t>Pavement layers constructed from gravel obtained from commercial sources including unlimited free haul</t>
  </si>
  <si>
    <t>SECTION 4200</t>
  </si>
  <si>
    <t>42.00</t>
  </si>
  <si>
    <t>ASPHALT BASE AND SURFACING</t>
  </si>
  <si>
    <t>SECTION 5600</t>
  </si>
  <si>
    <t>56.00</t>
  </si>
  <si>
    <t>ROAD SIGNS</t>
  </si>
  <si>
    <t>B56.01</t>
  </si>
  <si>
    <t>SECTION 5700</t>
  </si>
  <si>
    <t>57.00</t>
  </si>
  <si>
    <t>ROAD MARKINGS</t>
  </si>
  <si>
    <t>57.01</t>
  </si>
  <si>
    <t>Road marking paint:</t>
  </si>
  <si>
    <t>(a) White lines (broken or unbroken)</t>
  </si>
  <si>
    <t>(1) 100 mm wide</t>
  </si>
  <si>
    <t>(d) White lettering and symbols</t>
  </si>
  <si>
    <t>SECTION 8100</t>
  </si>
  <si>
    <t>81.00</t>
  </si>
  <si>
    <t>TESTING MATERIALS AND WORKMANSHIP</t>
  </si>
  <si>
    <t>81.02</t>
  </si>
  <si>
    <t>Other special tests requested by the engineer</t>
  </si>
  <si>
    <t>SUMMARY OF SECTIONS</t>
  </si>
  <si>
    <t>Section</t>
  </si>
  <si>
    <t xml:space="preserve"> </t>
  </si>
  <si>
    <t>Description</t>
  </si>
  <si>
    <t xml:space="preserve">   SUBTOTAL</t>
  </si>
  <si>
    <t>Add 15% VAT</t>
  </si>
  <si>
    <t>SECTION 1200</t>
  </si>
  <si>
    <t>(b) Handling cost and profit in respect of sub item B12,02 (a) above</t>
  </si>
  <si>
    <t>(b) Handling cost and profit in respect of sub item B12,03 (a) above</t>
  </si>
  <si>
    <t>(a) Fixed obligations for the preparation of risk assessments, safe work procedures, the project H &amp; S file, the H &amp; S plan and any other H &amp; S matters that the contractor deems necessary,</t>
  </si>
  <si>
    <t>(b) Fixed obligations for completing and checking the Project H &amp; S file and handing over to the Client on completion of the works,</t>
  </si>
  <si>
    <t>(c) Time related obligations for updating and amending the risk assessments, safe work procedures, the project H &amp; S file, the H &amp; S plan and full compliance with all H &amp; S matters during the construction of the works under the contract,</t>
  </si>
  <si>
    <t>Road sign boards with painted or coloured semi-matt background, Symbols, lettering and borders in semi-matt black or in Class I retroreflective material, where the sign board is constructed from</t>
  </si>
  <si>
    <t>(b) Handling cost and profit on respect of sub item 81,02 above</t>
  </si>
  <si>
    <t>Month</t>
  </si>
  <si>
    <t>(j) Traffic cones (size indicated) 700mm</t>
  </si>
  <si>
    <t>(a) Flagmen/ Traffic Controllers</t>
  </si>
  <si>
    <t>Concrete kerbing-channelling combination</t>
  </si>
  <si>
    <t>SECTION 3500</t>
  </si>
  <si>
    <t>35.00</t>
  </si>
  <si>
    <t>STABILIZATION</t>
  </si>
  <si>
    <t>35.01</t>
  </si>
  <si>
    <t>35.02</t>
  </si>
  <si>
    <t>Chemical stabilizing agent:</t>
  </si>
  <si>
    <t>(a) Ordinary portland cement</t>
  </si>
  <si>
    <t>t</t>
  </si>
  <si>
    <t>SECTION 3800</t>
  </si>
  <si>
    <t>38.00</t>
  </si>
  <si>
    <t>BREAKING UP EXISTING PAVEMENT LAYERS</t>
  </si>
  <si>
    <t>38.02</t>
  </si>
  <si>
    <t>Milling out existing bituminous material with an average milling depth:</t>
  </si>
  <si>
    <t>SECTION 3900</t>
  </si>
  <si>
    <t>39.00</t>
  </si>
  <si>
    <t>PATCHING AND REPAIRING EDGE BREAKS</t>
  </si>
  <si>
    <t>39.02</t>
  </si>
  <si>
    <t>Excavation in existing pavements for patching in :</t>
  </si>
  <si>
    <t>(a) Asphalt layers</t>
  </si>
  <si>
    <t>(2) Exceeding 5 m² but not exceeding 100 m²</t>
  </si>
  <si>
    <t>34.03</t>
  </si>
  <si>
    <t>(f) Gravel subbase (chemically stabilized material) compacted to 95% of modified AASHTO density, using:</t>
  </si>
  <si>
    <t>(2) Cemented material (Lower Subbase 200mm thickness)</t>
  </si>
  <si>
    <t>(3) Cemented material (Upper Subbase 200mm thickness)</t>
  </si>
  <si>
    <t>ACCOMMODATION OF TRAFFIC</t>
  </si>
  <si>
    <t>(c) Prepainted galvanized steel plate (chromadek 1,6 mm thick or approved equivalent):</t>
  </si>
  <si>
    <t>(1) Regulatory - Control signs</t>
  </si>
  <si>
    <t>(i) R2</t>
  </si>
  <si>
    <t>(ii) R2.1</t>
  </si>
  <si>
    <t>(2) Regulatory - Command signs</t>
  </si>
  <si>
    <t>(i) R103</t>
  </si>
  <si>
    <t>(i) R213</t>
  </si>
  <si>
    <t>(3) Regulatory - Prohibitation signs</t>
  </si>
  <si>
    <t>(4) Regulatory - Reservation signs</t>
  </si>
  <si>
    <t>(i) R354</t>
  </si>
  <si>
    <t>(ii) R315</t>
  </si>
  <si>
    <t>(5) Warning - Hazard Marker Signs</t>
  </si>
  <si>
    <t>(i) W402</t>
  </si>
  <si>
    <t>(2) 150 mm wide</t>
  </si>
  <si>
    <t>(3) 200 mm wide</t>
  </si>
  <si>
    <t>(4) 300 mm wide</t>
  </si>
  <si>
    <t>(b)Yellow/ Red lines ( broken or unbroken )</t>
  </si>
  <si>
    <t>1,5 mm Thick Thermo Plastic road marking applied according to manufacturers specifications</t>
  </si>
  <si>
    <t>2,5 mm Thick Thermo Plastic road marking applied according to manufacturers specifications</t>
  </si>
  <si>
    <t>(e) Yellow lettering and symbols</t>
  </si>
  <si>
    <t>(f) Transverse lines, painted island and arrestor bed markins (any colour)</t>
  </si>
  <si>
    <t>(g) Kerb markings (any colour)</t>
  </si>
  <si>
    <t>(h) Bus lane markings 1000mm wide (red)</t>
  </si>
  <si>
    <t>57.05</t>
  </si>
  <si>
    <t>Direction arrows and general road marking</t>
  </si>
  <si>
    <t xml:space="preserve"> Total Carried Forward</t>
  </si>
  <si>
    <t>(a) RM5</t>
  </si>
  <si>
    <t>(b) RM7.2</t>
  </si>
  <si>
    <t>(c) RM8.1</t>
  </si>
  <si>
    <t>(d) RM8.2</t>
  </si>
  <si>
    <t>(e) RM8.3</t>
  </si>
  <si>
    <t>(f) RM8.4</t>
  </si>
  <si>
    <t>(g) RM8.5</t>
  </si>
  <si>
    <t>(h) WM5</t>
  </si>
  <si>
    <t>(i) WM7.1</t>
  </si>
  <si>
    <t>(j) WM7.2</t>
  </si>
  <si>
    <t>(k) WM7.3</t>
  </si>
  <si>
    <t>(l) WM7.4</t>
  </si>
  <si>
    <t>(m) WM7.5</t>
  </si>
  <si>
    <t>(N) WM6.4</t>
  </si>
  <si>
    <t>Road studs and Rubble blocks</t>
  </si>
  <si>
    <t>ACD - or other approved - composite rumble blocks no: A2014/00840 size 263 x 85 x 60mm high fixed to asphalt surfacing complete to manufacturers specification (4,25 blocks/m) of yellow colour</t>
  </si>
  <si>
    <t>JDA C/N001</t>
  </si>
  <si>
    <t>REHABILITATION OF ROAD PAVEMENTS AT KATHERINE STREET</t>
  </si>
  <si>
    <t xml:space="preserve"> TOTAL CARRIED OVER TO C1.1 FORM OF OFFER AND ACCEPTANCE</t>
  </si>
  <si>
    <t>Asphalt reinforcing - complete (PVA GRID 25mm x 25mm)</t>
  </si>
  <si>
    <t>TRAFFIC SIGNALLING</t>
  </si>
  <si>
    <t>Provision to make allowance for Signal Design, Approval, Testing and Comissioning</t>
  </si>
  <si>
    <t>Community Liason Officer (CLO) (Items included are remuneration, accredited EPWP training courses for selected labour, site office consumables and personal protective equipment.)</t>
  </si>
  <si>
    <t>(vi) Air conditioning units with 2,2 kW minimum capacity, mounted and with own power connection</t>
  </si>
  <si>
    <t>(vii) Provision of telephone service, including the cost of calls in connection with contract administration and telephone rental</t>
  </si>
  <si>
    <t>(viii) Notice boards as specified</t>
  </si>
  <si>
    <t>Training</t>
  </si>
  <si>
    <t>(a) Technical skills</t>
  </si>
  <si>
    <t>(c)Remuneration of workers undergoing training including wages</t>
  </si>
  <si>
    <t>Prov. Sum</t>
  </si>
  <si>
    <t>(h)Training of Emerging Contractors</t>
  </si>
  <si>
    <t>Prov Sum</t>
  </si>
  <si>
    <t>(i) Contractor's charge to allow for handling costs and profit in (h)</t>
  </si>
  <si>
    <t>(d) Contractor's charge to allow for handling costs and profit in respect to sub item B12.04 (a) &amp; ( c)</t>
  </si>
  <si>
    <t>SECTION 3300</t>
  </si>
  <si>
    <t>MASS EARTHWORKS</t>
  </si>
  <si>
    <t>33.00</t>
  </si>
  <si>
    <t>Scope of Works Reserved for SMMEs Development</t>
  </si>
  <si>
    <t>Manholes, Kerbing, Paving, Edge Beams, Guard Rails</t>
  </si>
  <si>
    <t>B12.09</t>
  </si>
  <si>
    <t>(a) Contractor's handling costs and other charges</t>
  </si>
  <si>
    <t xml:space="preserve"> Total Carried Forward </t>
  </si>
  <si>
    <t>B12/1500</t>
  </si>
  <si>
    <t>Accommodation of Traffic</t>
  </si>
  <si>
    <t>SMMEs Preliminary &amp; Generals</t>
  </si>
  <si>
    <t>Contractor's handling costs and other charges in respect to Development of SMMEs item B12/23.00</t>
  </si>
  <si>
    <t>Included</t>
  </si>
  <si>
    <t>Overhaul</t>
  </si>
  <si>
    <t>Concrete Kerbing, Concrete Channeling, Chutes and Downpipes and Concrete linings for open drains</t>
  </si>
  <si>
    <t>33.10</t>
  </si>
  <si>
    <t>Roadbed preparation and the compaction of material</t>
  </si>
  <si>
    <t>(b) Compaction to 93% of modified AASHTO density</t>
  </si>
  <si>
    <t>Mass Earthworks</t>
  </si>
  <si>
    <t>(b)  Sub Base</t>
  </si>
  <si>
    <t>(iii) 200mm thickness</t>
  </si>
  <si>
    <t>Chemical stabilization (200mm) extra over unstabilized compacted layers (3% Cement)</t>
  </si>
  <si>
    <t>Excavating and spoiling material from an existing pavement and/or the underlying fill:</t>
  </si>
  <si>
    <t>(d) Bituminous material (RAP)</t>
  </si>
  <si>
    <t>38.10</t>
  </si>
  <si>
    <t>Preparing stockpile sites</t>
  </si>
  <si>
    <t>Tack coat of 30% stable-grade emulsion</t>
  </si>
  <si>
    <t xml:space="preserve">  litre</t>
  </si>
  <si>
    <t>Asphalt layer constructed for rehabilitation purposes in accordance with the provisions of subsubclauses 4213(f)(ii) or 4213(f)(iii):</t>
  </si>
  <si>
    <t>(a) Base constructed with new asphalt (using 
      SE-1 with a maximum stone size of 20mm)</t>
  </si>
  <si>
    <t xml:space="preserve">      (i) Continuously graded, 80mm thick</t>
  </si>
  <si>
    <t>(b) Surfacing or overlay constructed with new 
      asphalt (AP-1 maximum stone size 14mm)</t>
  </si>
  <si>
    <t xml:space="preserve">      (i) Continuously graded, 30mm thick</t>
  </si>
  <si>
    <t xml:space="preserve">Road Signs </t>
  </si>
  <si>
    <t>Road Markings</t>
  </si>
  <si>
    <t>SECTION 5700/1</t>
  </si>
  <si>
    <t>TRAFFIC SIGNALS</t>
  </si>
  <si>
    <t>Traffic Signal Installation up to Commissioning as per JRA Approved Proposed Design</t>
  </si>
  <si>
    <t>SELECTION, STOCKPILING AND BREAKING DOWN THE MATERIAL FROM BORROW PITS, CUTTINGS AND EXISTING PAVEMENT LAYERS, AND PLACING  AND COMPACTING THE GRAVEL LAYERS</t>
  </si>
  <si>
    <t>32.00</t>
  </si>
  <si>
    <t>32.06</t>
  </si>
  <si>
    <t>PREFABRICATED CULVERTS</t>
  </si>
  <si>
    <t>22.00</t>
  </si>
  <si>
    <t>Removal of sand, silt, roots, etc. (all causes) using high pressure water jetting equipment at +450Bar pressure for pipe diameter</t>
  </si>
  <si>
    <t>(i) 450mm dia pipe (Class 100D)</t>
  </si>
  <si>
    <t>Manholes,catchpits,precast inlet and outlet structures complete</t>
  </si>
  <si>
    <t>(i) 1.0m to 1.5m deep</t>
  </si>
  <si>
    <t>(ii) 1.5m to 2.0m deep</t>
  </si>
  <si>
    <t>(iii) 2.0m to 3m deep</t>
  </si>
  <si>
    <t>(iv) 3.0m to 4.5m deep</t>
  </si>
  <si>
    <t>(ii) 1.5, to 3.0m deep</t>
  </si>
  <si>
    <t>(iii) 3.0m to 4.5m  deep</t>
  </si>
  <si>
    <t>22.17</t>
  </si>
  <si>
    <t>(a) Manholes</t>
  </si>
  <si>
    <t xml:space="preserve">(b) Catch pits and Kerb Inlets </t>
  </si>
  <si>
    <t>(2) complete as per typical detail JRA-SD-SWM-001</t>
  </si>
  <si>
    <t>(1) Brick manholes complete as per typical detail JRA-SD-SWM-004</t>
  </si>
  <si>
    <t>38.03</t>
  </si>
  <si>
    <t>42.04</t>
  </si>
  <si>
    <t>42.11</t>
  </si>
  <si>
    <t>42.17</t>
  </si>
  <si>
    <t>(d)Milled Material</t>
  </si>
  <si>
    <t>(i)Material stock pilled within 2km radius of site</t>
  </si>
  <si>
    <t>(ii)Material stock pilled in excess of 2km radius of site</t>
  </si>
  <si>
    <t xml:space="preserve">Stockpiling of milled material material( bulking factor included) </t>
  </si>
  <si>
    <t>B12/1600</t>
  </si>
  <si>
    <t>B12/2300</t>
  </si>
  <si>
    <t>B12/3300</t>
  </si>
  <si>
    <t>B12/5600</t>
  </si>
  <si>
    <t>B12/5700</t>
  </si>
  <si>
    <t>Provision for the maintenance/ rehabilitation/ replacement of existing stormwater controls</t>
  </si>
  <si>
    <t>(ii) 500mm dia pipe (Class 100D)</t>
  </si>
  <si>
    <t>(iii) 600mm dia pipe (class 100D)</t>
  </si>
  <si>
    <t>(iv) 825mm dia (Class 100D)</t>
  </si>
  <si>
    <t>(v) 1200 mm dia. (Class 100D)</t>
  </si>
  <si>
    <t>CCTV conditional assessment of existing stormwater Lines</t>
  </si>
  <si>
    <t>Accommodating traffic and maintaining temporary deviations, detours, barricades, signs and traffic safety officers.</t>
  </si>
  <si>
    <t>(d) Delineators (DTG50J) (size indicated):</t>
  </si>
  <si>
    <t xml:space="preserve">(c) Barriers </t>
  </si>
  <si>
    <t>Administration of Local Emerging Contractors</t>
  </si>
  <si>
    <t>(1) Plastic Barrier Jersey ( 2000x1000)</t>
  </si>
  <si>
    <t>(b) Overhaul on material hauled in excess of 1,0 km (ordinary overhaul)</t>
  </si>
  <si>
    <t>B38.04</t>
  </si>
  <si>
    <t>(c) Cemented Crushed Stone</t>
  </si>
  <si>
    <t>41.00</t>
  </si>
  <si>
    <t>PRIME COAT</t>
  </si>
  <si>
    <t>41.01</t>
  </si>
  <si>
    <t>Prime Coat</t>
  </si>
  <si>
    <t>(c) MC-30 Cut Back Bitumen</t>
  </si>
  <si>
    <t>(a) Handling cost and profit in respect of sub item B15.08 above</t>
  </si>
  <si>
    <t>Milling out cemented material including stockpiling:</t>
  </si>
  <si>
    <t>a) Fig 7 kerb-channel combination (rate includes the demolision and removal of existing kerbs)</t>
  </si>
  <si>
    <t>B23.02</t>
  </si>
  <si>
    <t>SECTION 4100</t>
  </si>
  <si>
    <t>(a) Not exceeding 30 mm</t>
  </si>
  <si>
    <t>(b) Exceeding 60mm</t>
  </si>
  <si>
    <t>35.04</t>
  </si>
  <si>
    <t>Provision and application of water for curing</t>
  </si>
  <si>
    <t>kl</t>
  </si>
  <si>
    <t>SECTION 1800</t>
  </si>
  <si>
    <t>18.00</t>
  </si>
  <si>
    <t>DAYWORKS</t>
  </si>
  <si>
    <t>B18.01</t>
  </si>
  <si>
    <t>Personnel during normal working hours:</t>
  </si>
  <si>
    <t>(i) Unskilled labour</t>
  </si>
  <si>
    <t>hr</t>
  </si>
  <si>
    <t/>
  </si>
  <si>
    <t>(ii) Semi-skilled labour</t>
  </si>
  <si>
    <t>(iii) Skilled labour</t>
  </si>
  <si>
    <t>(iv) Ganger</t>
  </si>
  <si>
    <t>B18.02</t>
  </si>
  <si>
    <t>Personnel outside normal working hours:</t>
  </si>
  <si>
    <t>(a) Outside normal working hours and Saturdays:</t>
  </si>
  <si>
    <t>(b) Sundays and Public Holidays:</t>
  </si>
  <si>
    <t>B18.03</t>
  </si>
  <si>
    <t>Plant and Equipment:</t>
  </si>
  <si>
    <t>(i) Tracked Excavator (18-22 ton)</t>
  </si>
  <si>
    <t>(ii) Front end loader minimum power 90kW</t>
  </si>
  <si>
    <t>(iii) Backhoe loader (TLB) (7-8 ton)</t>
  </si>
  <si>
    <t xml:space="preserve">(iv) Grader (CAT 140G or equivalent) </t>
  </si>
  <si>
    <t>(v) Compressor plus two jackhammers and two paving breakers, including hoses and tools (7 m³/minute mass approximately 150 cpm)</t>
  </si>
  <si>
    <t>(vi) Vibratory roller (10-14 ton, single drum, smooth)</t>
  </si>
  <si>
    <t>(vii) Static roller (11-13 ton)</t>
  </si>
  <si>
    <t xml:space="preserve">(viii) Pedestrian Roller (800-900 kg, 630 mm wide drum) </t>
  </si>
  <si>
    <t xml:space="preserve">(ix) Small compaction equipment (plate vibrator) </t>
  </si>
  <si>
    <t xml:space="preserve">(x) Pneumatic tyre roller (27 ton) </t>
  </si>
  <si>
    <t xml:space="preserve">(xi) Tipper Truck (10 m³) </t>
  </si>
  <si>
    <t xml:space="preserve">(xii) Water tanker (10 000 litre) </t>
  </si>
  <si>
    <t>(xiii) Concrete mixer (capacity 350 litre)</t>
  </si>
  <si>
    <t>(xiv) Generator (5 kVA)</t>
  </si>
  <si>
    <t>(xv) Low bed (30-40 ton)</t>
  </si>
  <si>
    <t>B18.04</t>
  </si>
  <si>
    <t>Materials:</t>
  </si>
  <si>
    <t xml:space="preserve">(a) Procurement of materials </t>
  </si>
  <si>
    <t>L/Sum</t>
  </si>
  <si>
    <t>(b) Contractor's handling costs, profit and all other charges in respect of sub-item B18.04(a) above</t>
  </si>
  <si>
    <t>B18.05</t>
  </si>
  <si>
    <t>Transport:</t>
  </si>
  <si>
    <t>(a) LDV</t>
  </si>
  <si>
    <t>(b) Flatbed truck (including mobile crane with 5 ton capacity)</t>
  </si>
  <si>
    <t>(c) Lowbed horse and trailer</t>
  </si>
  <si>
    <t>3300</t>
  </si>
  <si>
    <t>Note:  All materials to include for free haul from source or to disposal site, to be located by the contractor, irrespective of the distance</t>
  </si>
  <si>
    <t>33.01</t>
  </si>
  <si>
    <t>Cut and borrow to fill, including unlimited free-haul:</t>
  </si>
  <si>
    <t>(a) Material in compacted layer thickness of 200 mm and less:</t>
  </si>
  <si>
    <t>(ii) Compacted to 93% of Maximun Dry Density</t>
  </si>
  <si>
    <t>Cut to spoil including unlimited free haul.  Material obtained from:</t>
  </si>
  <si>
    <t>(a) Soft excavation (roadworks)</t>
  </si>
  <si>
    <t>(a) Soft excavation (pavements)</t>
  </si>
  <si>
    <t>(b) Intermediate excavation</t>
  </si>
  <si>
    <t>(c) Hard excavation</t>
  </si>
  <si>
    <t>33.07</t>
  </si>
  <si>
    <t>Removal of unsuitable material (including unlimited free-haul):</t>
  </si>
  <si>
    <t xml:space="preserve">(a) In layer thicknesses exceeding 200 mm </t>
  </si>
  <si>
    <t>(i) Stable material</t>
  </si>
  <si>
    <t>(c) Extra over for intermediate material</t>
  </si>
  <si>
    <t>(d) Extra over for hard material</t>
  </si>
  <si>
    <t>33.08</t>
  </si>
  <si>
    <t>Widening of cuts (extra over items 33.01,33.02 and 33.04):</t>
  </si>
  <si>
    <t>(c) in all other materials</t>
  </si>
  <si>
    <t>Roadbed preparation and the compaction of material:</t>
  </si>
  <si>
    <t>(a) Compaction to 90% of Mod AASHTO Maximun Density (roadworks)</t>
  </si>
  <si>
    <t>(a) Compaction to 90% of Mod AASHTO Maximun Density (pavements)</t>
  </si>
  <si>
    <t>33.13</t>
  </si>
  <si>
    <t>Finishing-off cut and fill slopes, medians and interchange areas:</t>
  </si>
  <si>
    <t>(a) Cut slopes</t>
  </si>
  <si>
    <t>(b) Fill slopes</t>
  </si>
  <si>
    <t>(c) Medians and interchange areas</t>
  </si>
  <si>
    <t>33.14</t>
  </si>
  <si>
    <t>Extra over item 33.01 for excavating material from the pavements and fills of existing roads:</t>
  </si>
  <si>
    <t>(a) Non-cemented material</t>
  </si>
  <si>
    <t>(b) Cemented material</t>
  </si>
  <si>
    <t>33.15</t>
  </si>
  <si>
    <t>Extra over item 33.14 for excavating in pavements and fills of existing roads in restricted areas in:</t>
  </si>
  <si>
    <t>33.18</t>
  </si>
  <si>
    <t>Extra over items 33.10, 33.11 and 33.12 for preparing and / or treating the roadbed and compacting material in restricted areas:</t>
  </si>
  <si>
    <t>(a) Item 33.10 for roadbed preparation and the compaction of material (roadworks)</t>
  </si>
  <si>
    <t>34.01</t>
  </si>
  <si>
    <t>Pavement layers constructed from gravel taken from cut or borrow, including unlimited free-haul:</t>
  </si>
  <si>
    <t>(a) Gravel selected layer compacted to:</t>
  </si>
  <si>
    <t>(i) 93% of Mod AASHTO Density, using G7 material 150 mm thick (roadworks)</t>
  </si>
  <si>
    <t>(i) 93% of Mod AASHTO Density, using G7 material 150 mm thick (pavements)</t>
  </si>
  <si>
    <t>(d) Gravel subbase (chemically stabilized material) compacted to:</t>
  </si>
  <si>
    <t>(iii) 96% of Mod AASHTO Density, using non-cemented G5 material 200 mm thick</t>
  </si>
  <si>
    <t>(g) Gravel shoulders wearing course Type 1 compacted to:</t>
  </si>
  <si>
    <t xml:space="preserve">(ii) 95% of Mod AASHTO Density 150 mm thick </t>
  </si>
  <si>
    <t>B34.14</t>
  </si>
  <si>
    <t>Extra over item 34.01 for supply of gravel material from commercial sources (including overhaul) for the following pavement layers:</t>
  </si>
  <si>
    <t>(a) Gravel selected layer, G7 quality material (roadworks)</t>
  </si>
  <si>
    <t>(a) Gravel selected layer, G7 quality material (pavement)</t>
  </si>
  <si>
    <t>(b) Gravel subbase, G5 quality material</t>
  </si>
  <si>
    <t>(c) Gravel wearing course, Type 1</t>
  </si>
  <si>
    <t>Chemical stabilization extra over unstabilized compacted layers</t>
  </si>
  <si>
    <t>(a) Subbase layers of</t>
  </si>
  <si>
    <t xml:space="preserve">(i) 200 mm thickness </t>
  </si>
  <si>
    <t>(a) Ordinary Portland Cement</t>
  </si>
  <si>
    <t>kℓ</t>
  </si>
  <si>
    <t>35.05</t>
  </si>
  <si>
    <t>Curing by covering with subsequent layer (immediate placement on instruction of the Engineer)</t>
  </si>
  <si>
    <t>35.13</t>
  </si>
  <si>
    <t>Extra over items 35.01 and 35.07 for trial sections</t>
  </si>
  <si>
    <t>Prime coat:</t>
  </si>
  <si>
    <t xml:space="preserve">(f) Bitumen emulsion bases prime
</t>
  </si>
  <si>
    <t>litre</t>
  </si>
  <si>
    <t>Aggregate for blinding:</t>
  </si>
  <si>
    <t>(i) BTB base compacted to 93% of Mod. RICE, 80 mm thick</t>
  </si>
  <si>
    <t>(iI) EME base compacted to 94% of Mod. RICE, 90 mm thick</t>
  </si>
  <si>
    <t>41.03</t>
  </si>
  <si>
    <t xml:space="preserve">Extra over item 41.01 for applying the prime coat in areas accessible only to hand held equipment  </t>
  </si>
  <si>
    <t>42.02</t>
  </si>
  <si>
    <t>Asphalt Surfacing:</t>
  </si>
  <si>
    <t>(a) Continuously graded,</t>
  </si>
  <si>
    <t>Apply 40mm (average) thick continuously graded asphalt surfacing using AP-1 (50/70 penetration grade) bitumen, including approved binder</t>
  </si>
  <si>
    <t>42.05</t>
  </si>
  <si>
    <t>Binder variations</t>
  </si>
  <si>
    <t>(a) 50/70 Penetration Grade Bitumens</t>
  </si>
  <si>
    <t>42.06</t>
  </si>
  <si>
    <t>Variations in active filler content:</t>
  </si>
  <si>
    <t>(a) Cement</t>
  </si>
  <si>
    <t>(b) Lime</t>
  </si>
  <si>
    <t>(c) Milled granulated blast-furnce slag</t>
  </si>
  <si>
    <t>(d) Fly-ash</t>
  </si>
  <si>
    <t>42.08</t>
  </si>
  <si>
    <t>100 mm cores in asphalt paving</t>
  </si>
  <si>
    <t>42.15</t>
  </si>
  <si>
    <t>Application of prime coat and/or tack coat to the edges of the layers</t>
  </si>
  <si>
    <t>B42.21</t>
  </si>
  <si>
    <t>Aggregate variations</t>
  </si>
  <si>
    <t>B42.22</t>
  </si>
  <si>
    <t>Intersection of old with new, including tieing in of all layerworks and finishing flush top surface of asphalt</t>
  </si>
  <si>
    <t>Other special tests requested by the Engineer:</t>
  </si>
  <si>
    <t>(a) Cost of testing</t>
  </si>
  <si>
    <t>P C Sum</t>
  </si>
  <si>
    <t xml:space="preserve">(b) Handling costs and profit in respect of subitem 81.02(a)	</t>
  </si>
  <si>
    <t>81.03</t>
  </si>
  <si>
    <t>Providing testing equipment:</t>
  </si>
  <si>
    <t>(a) Rolling straight-edge</t>
  </si>
  <si>
    <t xml:space="preserve">(b) Core drill </t>
  </si>
  <si>
    <t>SECTION 1700</t>
  </si>
  <si>
    <t>CLEARING AND GRUBBING</t>
  </si>
  <si>
    <t>17.02</t>
  </si>
  <si>
    <t>Removal and grubbing of large trees and tree stumps:</t>
  </si>
  <si>
    <t>(a) Girth exceeding 1 m up to and including 2 m</t>
  </si>
  <si>
    <t>B17.07</t>
  </si>
  <si>
    <t>Take up / demolish and remove from site, including carting away to designated spoilt site</t>
  </si>
  <si>
    <t>e) Existing concrete pavers, including removal of waterproof membrane</t>
  </si>
  <si>
    <t>f) Take up and remove existing yardstone / pebbles (average 100mm thick layer)</t>
  </si>
  <si>
    <t>g) Take up and remove existing precast and / or insitu concrete kerbing</t>
  </si>
  <si>
    <t>h) Take up and remove existing precast deliniator kerbs (rumbling blocks)</t>
  </si>
  <si>
    <t>i) Demolish existing stormwater kerb inlet, including stopping off and sealing ends of existing stormwater pipes, grubbing up and removing concrete base, backfilling hole with suitable imported material from commercial sources and compacting in 150mm thick layers to a minimum of 93% Mod. AASHTO maximum density, including working in confined areas.</t>
  </si>
  <si>
    <t>j) Demolish existing manhole, including stopping off and sealing ends of existing stormwater or sewer pipes, grubbing up and removing concrete base, backfilling hole with suitable imported material from commercial sources and compacting in 150mm thick layers to a minimum of 93% Mod. AASHTO maximum density, including working in confined areas.</t>
  </si>
  <si>
    <t>k) Take down and remove existing street lights, including disconnecting cabling and making safe, grubbing up and removing concrete base, backfilling hole with suitable imported material from commercial sources and compacting in 150mm thick layers to a minimum of 93% Mod. AASHTO maximum density, including working in confined areas</t>
  </si>
  <si>
    <t>SECTION 2200</t>
  </si>
  <si>
    <t>SECTION 2100</t>
  </si>
  <si>
    <t>DRAINS</t>
  </si>
  <si>
    <t>Excavation for subsoil drainage systems:</t>
  </si>
  <si>
    <t>"(a) Excavating soft material situated within the following depth ranges below the surface level:"</t>
  </si>
  <si>
    <t>(i) 0 m up to 1,5 m</t>
  </si>
  <si>
    <t>(ii) 1.5 m up to 3,0 m</t>
  </si>
  <si>
    <t>"(b) Extra over subitem 21.03(a) for excavation in hard material, irrespective of depth"</t>
  </si>
  <si>
    <t>Impermeable backfilling to subsoil drainage systems</t>
  </si>
  <si>
    <t>a) Selected fill material from excavations in pipe tenches</t>
  </si>
  <si>
    <t>Natural permeable material in subsoil drainage systems (crushed stone)</t>
  </si>
  <si>
    <t>(b) Crushed stone obtained from commercial sources (19mm average diameter)</t>
  </si>
  <si>
    <t>Natural permeable material in subsoil drainage systems (sand)</t>
  </si>
  <si>
    <t>(b) Sand from commercial sources (G7 material)</t>
  </si>
  <si>
    <t>Pipes in subsoil drainage systems</t>
  </si>
  <si>
    <t>(c) Perforated Class 25 160mm diameter high density type poly-ethylene pressure (HDPE) pipes and fittings, complete with couplings, end caps, etc., complete</t>
  </si>
  <si>
    <t>Polyethylene sheeting, 0.15mm thick, or similar approved material, for lining subsoil drainage systems</t>
  </si>
  <si>
    <t>Synthetic-fibre filter fabric</t>
  </si>
  <si>
    <t>a) Geofabric filter blanket wrapped around stone encasing with 150mm side and 300mm end laps including stitching.</t>
  </si>
  <si>
    <t>Test flushing of pipe subsoil drains</t>
  </si>
  <si>
    <t>Excavation for the clearing of existing drainage systems</t>
  </si>
  <si>
    <t>(a) Manholes and inlet and outlet structures</t>
  </si>
  <si>
    <t>21.03</t>
  </si>
  <si>
    <t>21.00</t>
  </si>
  <si>
    <t>Excavation:</t>
  </si>
  <si>
    <t>(a) Excavating soft material situated within the following depth ranges below the surface:</t>
  </si>
  <si>
    <t>(ii) Exceeding 1,5 m and up to 3,0 m</t>
  </si>
  <si>
    <t>(b) Extra over subitem 22.01(a) for excavation in hard material, irrespective of depth</t>
  </si>
  <si>
    <t>Backfilling:</t>
  </si>
  <si>
    <t>(a) Using the excavated material</t>
  </si>
  <si>
    <t>(b) Using imported selected G5 material</t>
  </si>
  <si>
    <t>(c) Extra over subitems 22.02(a) and (b) for soil cement backfilling</t>
  </si>
  <si>
    <t>(i) with 3% Cement</t>
  </si>
  <si>
    <t>Concrete pipe culverts:</t>
  </si>
  <si>
    <t>(a) On class C bedding</t>
  </si>
  <si>
    <t>(i) 350mm Diameter Class SC 100D load concrete non-pressure pipes, with spigot and socket ends jointed together with and including neoprene sealed joints</t>
  </si>
  <si>
    <t>(ii) 450mm Diameter Class SC 100D load concrete non-pressure pipes, with spigot and socket ends jointed together with and including neoprene sealed joints</t>
  </si>
  <si>
    <t>(iii) 600mm Diameter Class SC 100D load concrete non-pressure pipes, with spigot and socket ends jointed together with and including neoprene sealed joints</t>
  </si>
  <si>
    <t>Cast in-situ concrete and formwork:</t>
  </si>
  <si>
    <t>(f) Services protection slab size 1500 x 900 x 150mm thick overall, with a mass not exceeding 500kg, manufactured using 30MPa/19mm reinforced concrete, with single layer mesh ref 391 installed 50mm from bottom, supplied complete with 4 No. R10 lifting hooks cast in top surface of slab in required position, including Class F2 surface finish formwork to bottom and sides, transporting, hoisting and placing in final position complete</t>
  </si>
  <si>
    <t>Removing existing concrete, brickwork or masonry:</t>
  </si>
  <si>
    <t>(a) Plain concrete</t>
  </si>
  <si>
    <t>(b) Reinforced concrete</t>
  </si>
  <si>
    <t>2200</t>
  </si>
  <si>
    <t>22.01</t>
  </si>
  <si>
    <t>22.02</t>
  </si>
  <si>
    <t>22.03</t>
  </si>
  <si>
    <t xml:space="preserve">22.12 </t>
  </si>
  <si>
    <t>Removing and stacking existing prefabricated culverts:</t>
  </si>
  <si>
    <t>(a) 300mm Diameter precast concrete pipe, including locating, excavating, exposing, stopping off, lifting, loading, transporting to spoil site, off-loading, stacking, backfilling tenches and compacting in 150mm thick layers to 93% Mod. AASHTO maximum density, disposal of excess excavated material to designated spoil site, etc., complete</t>
  </si>
  <si>
    <t>(b) 450mm Diameter precast concrete pipe, including locating, excavating, exposing, stopping off, lifting, loading, transporting to spoil site, off-loading, stacking, backfilling tenches and compacting in 150mm thick layers to 93% Mod. AASHTO maximum density, disposal of excess excavated material to designated spoil site, etc., complete</t>
  </si>
  <si>
    <t>(c) 600mm Diameter precast concrete pipe, including locating, excavating, exposing, stopping off, lifting, loading, transporting to spoil site, off-loading, stacking, backfilling tenches and compacting in 150mm thick layers to 93% Mod. AASHTO maximum density, disposal of excess excavated material to designated spoil site, etc., complete</t>
  </si>
  <si>
    <t>Manholes, catchpits, precast inlet and outlet structures complete:</t>
  </si>
  <si>
    <t>(a) Brick manhole size 940 x 940mm internally, complete with 100mm thick mesh ref. 193 reinforced concrete base, 230mm thick NFX brick walls, one coat internal cement plaster, concrete cover slab, step irons, concrete benching, excavations, backfilling, carting away of surplus excavated material, 750mm diameter x 153kg type 1A heavy duty manhole cover and frame :</t>
  </si>
  <si>
    <t>(i) Manhole with 2 no. inlets for precast concrete pipes (pipes elsewhere measured), depth to invert exceeding 1000mm and not exceeding 1500mm deep</t>
  </si>
  <si>
    <t>(b) Catchpit size 600 x 800mm internally, complete with 100mm thick mesh ref. 193 reinforced concrete base, 230mm thick NFX brick walls, one coat internal cement plaster, concrete cover slab, step irons, concrete benching, excavations, backfilling, carting away of surplus excavated material, 400 x 570mm x 48kg heavy duty stormwater grating and frame :</t>
  </si>
  <si>
    <t>(i) Catchpit with 2 no. inlets for precast concrete pipes (pipes elsewhere measured), depth to invert exceeding 1000mm and not exceeding 1500mm deep</t>
  </si>
  <si>
    <t>(c) Kerb inlet size 5540 x 940mm internally, complete with 100mm thick mesh ref. 193 reinforced concrete base, 230mm thick NFX brick walls, one coat internal cement plaster, concrete cover slabs, step irons, concrete benching, excavations, backfilling, carting away of surplus excavated material, 610mm diameter x 97kg type 2B medium duty manhole cover and frame :</t>
  </si>
  <si>
    <t>(i) Kerb inlet with 2 no. inlets for precast concrete pipes (pipes elsewhere measured), depth to invert exceeding 1500mm and not exceeding 2000mm deep</t>
  </si>
  <si>
    <t>(ii) Lifting-key for manhole cover (handed to JDA)</t>
  </si>
  <si>
    <t>(f) The raising or lowering of existing manholes</t>
  </si>
  <si>
    <t>Raising of existing manholes by removing existing concrete top slab with manhole cover and frame, preparing existing surface and adding an additional 300mm to top of existing manhole, including supplying and installing new cover slab, manhole cover and frame, executed complete</t>
  </si>
  <si>
    <t>(i) Existing 600 x 600mm brick manhole</t>
  </si>
  <si>
    <t>(ii) Existing 900 x 900mm brick manhole</t>
  </si>
  <si>
    <t>(iii) Existing 1050mm diameter precast concrete manhole</t>
  </si>
  <si>
    <t>Hand excavation to determine the positions of existing services</t>
  </si>
  <si>
    <t>a) Excavate by hand tools to locate and expose existing services, including backfilling and compacting to 90% Mod. AASHTO maximum density, carting away of surplus excavated material</t>
  </si>
  <si>
    <t>22.26</t>
  </si>
  <si>
    <t>Concrete kerbing:</t>
  </si>
  <si>
    <t>(i) Radius up to 15 m</t>
  </si>
  <si>
    <t>(ii) Radius over 15 m and straight sections</t>
  </si>
  <si>
    <t>(iii) Dropped Kerbing for wheel chair crossing</t>
  </si>
  <si>
    <t>(iv) Dilineator kerb (rumble blocks)</t>
  </si>
  <si>
    <t>(v) 90 x 110mm D-section extruded rubber fender with lugs at not exceeding 500mm centres, epoxy grouted into precast concrete kerb (elsewhere measured)</t>
  </si>
  <si>
    <t>Concrete kerbing-channelling combination:</t>
  </si>
  <si>
    <t>(a) Combination precast concrete rectangular edge kerb SABS 927 Fig. 3 (size 150mm wide x  300mm high) and precast concrete tapered edge channel kerb SABS Fig. 14 (300mm wide x 125mm extreme height), complete with 15MPa/19mm  in-situ concrete haunching at joints</t>
  </si>
  <si>
    <t>Concrete chutes:</t>
  </si>
  <si>
    <t>(a) Combination 40MPa precast concrete rectangular Sanral U-channel size 370mm wide x 405mm high x 1200mm lengths, bottom of channel to 125mm radius, channel reinforced with 210kg per m3 steel reinforcement, 370mm wide x 85mm thick x 600mm lengths perforated median grid cover, grouted with cement mortar in final posiiton to top of U-channel, complete with 15MPa/19mm  in-situ concrete haunching at joints (channel and grid cover), including excavations, levelling, compacting, backfilling and compacting to sides, carting away excess excavated earth material, etc., complete</t>
  </si>
  <si>
    <t>Precast concrete bollards:</t>
  </si>
  <si>
    <t>a) 800mm High 10W 4000K light up black bollard, including 1 x 10W LED light, excavation, unreinforced concrete base, formwork, backfilling and compacting, etc., complete</t>
  </si>
  <si>
    <t>b) Precast concrete diagonal bollard size 1200 x 250 x 250mm installed strictly in accordance with the manufacturer's instructions</t>
  </si>
  <si>
    <t>23.01</t>
  </si>
  <si>
    <t>23.02</t>
  </si>
  <si>
    <t>23.03</t>
  </si>
  <si>
    <t>B23.21</t>
  </si>
  <si>
    <t>Road sign boards with painted or coloured semi-matt background. Symbols, lettering and borders in semi-matt black or in Class 1 retro-reflective material, where the sign board is constructed from:</t>
  </si>
  <si>
    <t>(c) Prepainted galvanized steel plate (chromadek 1,6mm thick or approved equivalent):</t>
  </si>
  <si>
    <t>(i) Area not exceeding 2 m²</t>
  </si>
  <si>
    <t>(ii) Area exceeding 2 m² but not 10 m²</t>
  </si>
  <si>
    <t>Extra over item 56.01 for using:</t>
  </si>
  <si>
    <t>(a) Background of retro-reflective material of:</t>
  </si>
  <si>
    <t xml:space="preserve">(i) Class I (Engineering grade) </t>
  </si>
  <si>
    <t>(iii) Class III (High-intensity grade)</t>
  </si>
  <si>
    <t>(b) Lettering, symbols, numbers, arrows, emblems and borders of retro- reflective material:</t>
  </si>
  <si>
    <t>(ii) Class III</t>
  </si>
  <si>
    <t>Road sign supports  (overhead road sign structures excluded):</t>
  </si>
  <si>
    <t>(a) Steel tubing</t>
  </si>
  <si>
    <t>(i) 76mm Diameter x 5mm wall thickness galvanized circular hollow sections</t>
  </si>
  <si>
    <t>Excavation and backfilling for road sign supports (not applicable to kilometre posts)</t>
  </si>
  <si>
    <t>Extra over item 56.05 for cement-treated soil backfill</t>
  </si>
  <si>
    <t>Dismantling, storing and re-erecting road signs with a surface area of (including grubbing up and removing concrete base, backfilling hole with suitable imported material from commercial sources and compacting in 150mm thick layers to a minimum of 93% Mod. AASHTO maximum density, including working in confined areas):</t>
  </si>
  <si>
    <t>(a) Up to 2 m²</t>
  </si>
  <si>
    <t>(b) Exceeding 2 m² but not exceeding 10 m²</t>
  </si>
  <si>
    <t>Dismantling and storing road signs with a surface area of (including grubbing up and removing concrete base, backfilling hole with suitable imported material from commercial sources and compacting in 150mm thick layers to a minimum of 93% Mod. AASHTO maximum density, including working in confined areas):</t>
  </si>
  <si>
    <t>56.01</t>
  </si>
  <si>
    <t>56.02</t>
  </si>
  <si>
    <t>56.03</t>
  </si>
  <si>
    <t>56.05</t>
  </si>
  <si>
    <t>56.06</t>
  </si>
  <si>
    <t>56.08</t>
  </si>
  <si>
    <t>56.09</t>
  </si>
  <si>
    <t>(g) Kerb Marking ( any color)</t>
  </si>
  <si>
    <t>Retro-reflective road-marking paint:</t>
  </si>
  <si>
    <t>(i) 100 mm wide</t>
  </si>
  <si>
    <t>(i) 100 mm wide circular on plan</t>
  </si>
  <si>
    <t>(ii) 300 mm wide</t>
  </si>
  <si>
    <t>(iii) 600 mm wide</t>
  </si>
  <si>
    <t>(b) Yellow line (broken or unbroken)</t>
  </si>
  <si>
    <t>(i) 100mm wide</t>
  </si>
  <si>
    <t>(i) 100mm wide circular on plan</t>
  </si>
  <si>
    <t>(c) Red line (broken or unbroken)</t>
  </si>
  <si>
    <t>(i) 600mm wide</t>
  </si>
  <si>
    <t xml:space="preserve">(f) Transverse lines, painted island and arrestor bed markings (any color)
</t>
  </si>
  <si>
    <t>Variations in rate of application:</t>
  </si>
  <si>
    <t>(a) White paint</t>
  </si>
  <si>
    <t>ℓ</t>
  </si>
  <si>
    <t>(b) Yellow paint</t>
  </si>
  <si>
    <t xml:space="preserve">(c) Red paint </t>
  </si>
  <si>
    <t>Roadstuds</t>
  </si>
  <si>
    <t>75mm wide x 101mm long x 67mm Extreme height hot dipped galvanized road stub, fixed in required position in top of asphalt surfacing (elsewhere measured)</t>
  </si>
  <si>
    <t>Setting out and premarking of lines (excluding traffic-island markings, lettering and symbols)</t>
  </si>
  <si>
    <t>Re-establishing the painting unit at the end of the during the maintenance period</t>
  </si>
  <si>
    <t>Sum</t>
  </si>
  <si>
    <t>Removal of existing, temporary or permanent road markings by:</t>
  </si>
  <si>
    <t>(a) Sandblasting, shot-blasting or high pressure water-jet, including all necessary power supply, making good damage caused by process, etc., complete</t>
  </si>
  <si>
    <t>57.02</t>
  </si>
  <si>
    <t>57.04</t>
  </si>
  <si>
    <t>57.06</t>
  </si>
  <si>
    <t>57.07</t>
  </si>
  <si>
    <t>57.08</t>
  </si>
  <si>
    <t>SECTION 5800</t>
  </si>
  <si>
    <t>LANDSCAPING AND PLANTING PLANTS</t>
  </si>
  <si>
    <t>(a) Providing the trees and shrubs:</t>
  </si>
  <si>
    <t>(i) Celtis Africana 4.55m high</t>
  </si>
  <si>
    <t>(ii) Abelia postrata  (4l container)</t>
  </si>
  <si>
    <t>(iii) Agapanthus spp Blue  (2l container)</t>
  </si>
  <si>
    <t>(iv) Bauhinia galpinii  (4l container)</t>
  </si>
  <si>
    <t>(v) Plumbago auriculata  (0,5l container)</t>
  </si>
  <si>
    <t>(b) Planting and establishing:</t>
  </si>
  <si>
    <t>(i) Trees</t>
  </si>
  <si>
    <t>(ii) Shrubs</t>
  </si>
  <si>
    <t>Succulents:</t>
  </si>
  <si>
    <t>a) Succulents and cactus plants as per CoJ landscaping and indigenous plant guidelines</t>
  </si>
  <si>
    <t>Compost, lime and fertilizer:</t>
  </si>
  <si>
    <t>(a) Compost in plant beds, holes for trees, shrubs, etc</t>
  </si>
  <si>
    <t>Benches, tables, etc.</t>
  </si>
  <si>
    <t>a) Precast concrete bench size 1800 x 450 x 450mm installed strictly in accordance with the manufacturer's instructions</t>
  </si>
  <si>
    <t>Garden furniture with grey exposed aggregate finish to precast concrete components, including excavation, unreinforced concrete footings where applicable, backfilling and compacting, etc., complete</t>
  </si>
  <si>
    <t>a) 3 Seater bench</t>
  </si>
  <si>
    <t>b) 17 Litre (155kg) waste bin size 490mm diameter x 760mm high</t>
  </si>
  <si>
    <t>Tree boxes</t>
  </si>
  <si>
    <t>Tree boxes with grey exposed aggregate finish to precast concrete components, including excavation, unreinforced concrete footings where applicable, backfilling and compacting, etc., complete</t>
  </si>
  <si>
    <t>a) 1000 x 1000 x 1000mm Tree box</t>
  </si>
  <si>
    <t>Tree grids</t>
  </si>
  <si>
    <t>a) Precast concrete tree grid size 1200 x 1200 x 60mm thick, supplied in four sections and with an overall centre diameter of 420mm, installed strictly in accordance with the manufacturer's instructions</t>
  </si>
  <si>
    <t>Light fittings:</t>
  </si>
  <si>
    <t>a) Solar walkway light on and including 3500mm high post, including excavations, casting in concrete base, backfilling, compacting, etc., complete</t>
  </si>
  <si>
    <t>b) Recessed floor lights including fixing in final position, all excavations, wiring, conduits, backfilling and compacting, etc., complete</t>
  </si>
  <si>
    <t>B58.12</t>
  </si>
  <si>
    <t>B58.13</t>
  </si>
  <si>
    <t>B58.14</t>
  </si>
  <si>
    <t>B58.15</t>
  </si>
  <si>
    <t>B58.16</t>
  </si>
  <si>
    <t>B58.17</t>
  </si>
  <si>
    <t>58.00</t>
  </si>
  <si>
    <t>EXTERNAL STAINLESS STEEL BALUSTRADES</t>
  </si>
  <si>
    <t>Brushed stainless steel handrails comprising 70 x 8mm thick stainless steel sloping vertical uprights / posts at 965mm centres, with 12mm diameter pin welded to top, 51mm diameter x 4mm wall thickness stainless steel hollow section handrails fixed to pin, 25mm diameter x 1.6mm wall thickness stainless steel hollow section horizontal rails at 125mm vertical centres, the vertical uprights / posts welded to and including 100 x 120 x 6mm thick stainless steel base plate, with 51mm diameter x 4mm wall thickness x 150mm long circular hollow section welded centrally to bottom of base plate and epoxy grouted into final position, in and including 60mm diameter x 150mm deep core hole drilled in top surface of concrete, executed complete</t>
  </si>
  <si>
    <t>a) Balustrade 600mm high</t>
  </si>
  <si>
    <t>b) Extra over 600mm high balustrade for bends / angles</t>
  </si>
  <si>
    <t>c) Extra over 600mm high balustrade for stopped ends</t>
  </si>
  <si>
    <t>d) Balustrade 1050mm high</t>
  </si>
  <si>
    <t>e) Extra over 1050mm high balustrade for bends / angles</t>
  </si>
  <si>
    <t>f) Extra over 1050mm high balustrade for stopped ends</t>
  </si>
  <si>
    <t>The following in concrete planter boxes</t>
  </si>
  <si>
    <t>Restricted excavation not exceeding 2m deep for trenches</t>
  </si>
  <si>
    <t>Cart away of surplus excavated material</t>
  </si>
  <si>
    <t>Imported topsoil in planter boxes</t>
  </si>
  <si>
    <t>Rip, scarify and compact in situ material</t>
  </si>
  <si>
    <t>15MPa/19mm Concrete in blinding</t>
  </si>
  <si>
    <t>25MPa/19mm Concrete in footings to planters</t>
  </si>
  <si>
    <t>25MPa/19mm Concrete in planter walls</t>
  </si>
  <si>
    <t>Smooth formwork to sides of planter walls</t>
  </si>
  <si>
    <t>Mild steel bar reinforcement - all diameters</t>
  </si>
  <si>
    <t>High tensile steel bar reinforcement - all diameters</t>
  </si>
  <si>
    <t>375 Micron polyester waterproofing applied to sides and bottom of planters, with 75mm side laps and 100mm end laps, sealed to primed surface by 'torch-fusion'</t>
  </si>
  <si>
    <t>Two coats bituminious paint to exposed surfaces of waterproofing</t>
  </si>
  <si>
    <t>50mm Diameter PVC weep pipe 300mm long, including casting in exact position</t>
  </si>
  <si>
    <t>B58.19</t>
  </si>
  <si>
    <t>B58.18</t>
  </si>
  <si>
    <t>The following in concrete retaining walls</t>
  </si>
  <si>
    <t>25MPa/19mm Concrete in footings to retaining walls</t>
  </si>
  <si>
    <t>25MPa/19mm Concrete in retaining walls</t>
  </si>
  <si>
    <t>B58.20</t>
  </si>
  <si>
    <t>Smooth formwork to sides of retaining walls</t>
  </si>
  <si>
    <t>The following in brick planter boxes</t>
  </si>
  <si>
    <t>m2</t>
  </si>
  <si>
    <t>B58.21</t>
  </si>
  <si>
    <t>One brick walls in planters</t>
  </si>
  <si>
    <t>150mm brickforce</t>
  </si>
  <si>
    <t>50 x 300mm Precast concrete coping</t>
  </si>
  <si>
    <t>50mm Thick stone cladding to planter walls</t>
  </si>
  <si>
    <t>One coat cement plaster to internal face of planters</t>
  </si>
  <si>
    <t>One coat cement plaster to external face of planters</t>
  </si>
  <si>
    <t>SECTION 7300</t>
  </si>
  <si>
    <t>73.00</t>
  </si>
  <si>
    <t>CONCRETE BLOCK PAVING FOR ROADS</t>
  </si>
  <si>
    <t>73.01</t>
  </si>
  <si>
    <t>Concrete block paving:</t>
  </si>
  <si>
    <t>(a) Supply and install the following paving, laid to falls in patterns on and including 50mm thick sand layer with joints filled in with sand, compacted with a vibration compactor</t>
  </si>
  <si>
    <t>(i) 80mm Thick red interlocking paving</t>
  </si>
  <si>
    <t>(ii) 80mm Thick grey interlocking paving</t>
  </si>
  <si>
    <t>(iii) 400 x 400 x 60mm Thick grey directional paving</t>
  </si>
  <si>
    <t>(iv) 35mm thick Stone black flagstone paving</t>
  </si>
  <si>
    <t>(v) Precast concrete cobbles colour grey, size 300 x 150 x 60mm thick manufactured in accordance with SANS 1058:2012, laid in basket weave pattern in accordance with SANS 1200 MJ, and CMA Concrete Block Paving manuals, with a minimum longitudinal fall of 1% on a transverse fall of at least 2%, on 25mm compacted sand bed with fine jointing sand swept and vibrated into joints, all laid on subgrade conforming to SANS 1200 D degree of accuracy 1. Paving to be inspected and re-sanded after 3 months.</t>
  </si>
  <si>
    <t>(vi) Precast concrete cobbles colour tan, size 300 x 150 x 60mm thick manufactured in accordance with SANS 1058:2012, laid in basket weave pattern in accordance with SANS 1200 MJ, and CMA Concrete Block Paving manuals, with a minimum longitudinal fall of 1% on a transverse fall of at least 2%, on 25mm compacted sand bed with fine jointing sand swept and vibrated into joints, all laid on subgrade conforming to SANS 1200 D degree of accuracy 1. Paving to be inspected and re-sanded after 3 months.</t>
  </si>
  <si>
    <t>(vii) Ditto in bands 300mm wide</t>
  </si>
  <si>
    <t>(viii) Ditto in bands 400mm wide</t>
  </si>
  <si>
    <t>(ix) 400 x 400 x 60mm Thick precast concrete 'warning' paver to be laid in accordance with manufacxturer's specifications, or similar approved by Architect.</t>
  </si>
  <si>
    <t>(x) 400 x 400 x 60mm Thick precast concrete directional paver to be laid in accordance with the manufacturer's specifications, or similar approved by Architect.</t>
  </si>
  <si>
    <t>(xi) Precast concrete interlocking pavers colour grey, size 200 x 100 x 60mm thick manufactured in accordance with SANS 1058:2012, laid in stetcher bond pattern in accordance with SANS 1200 MJ, and CMA Concrete Block Paving manuals, with a minimum longitudinal fall of 1% on a transverse fall of at least 2%, on 25mm compacted sand bed with fine jointing sand swept and vibrated into joints, all laid on subgrade conforming to SANS 1200 D degree of accuracy 1. Paving to be inspected and re-sanded after 3 months.</t>
  </si>
  <si>
    <t>(xii) Precast concrete interlocking pavers colour tan, size 200 x 100 x 60mm thick manufactured in accordance with SANS 1058:2012, laid in stetcher bond pattern in accordance with SANS 1200 MJ, and CMA Concrete Block Paving manuals, with a minimum longitudinal fall of 1% on a transverse fall of at least 2%, on 25mm compacted sand bed with fine jointing sand swept and vibrated into joints, all laid on subgrade conforming to SANS 1200 D degree of accuracy 1. Paving to be inspected and re-sanded after 3 months.</t>
  </si>
  <si>
    <t>(xiii) In bands 300mm wide</t>
  </si>
  <si>
    <t>(xiv) In bands 300mm wide circular on plan</t>
  </si>
  <si>
    <t>(xv) In bands 400mm wide</t>
  </si>
  <si>
    <t>(b) Cutting units to fit edge restraints:</t>
  </si>
  <si>
    <t>(i) Straight cutting of paving and remove to waste.</t>
  </si>
  <si>
    <t>(ii) Raking cutting of paving and remove to waste.</t>
  </si>
  <si>
    <t>(iii) Circular cutting of paving and remove to waste.</t>
  </si>
  <si>
    <t>Provision of approved herbicide and ant poison:</t>
  </si>
  <si>
    <t>Supply and lay approved weedkiller in strict accordance with the Manufacturer's instructions</t>
  </si>
  <si>
    <t>73.03</t>
  </si>
  <si>
    <t>SECTION A - PRELIMINARY AND GENERAL</t>
  </si>
  <si>
    <t>SECTION B - REHABILITATION OF ROAD PAVEMENTS AT KATHERINE STREET</t>
  </si>
  <si>
    <t>SECTION C - ADDITIONAL SCOPE - RIVONIA ROAD</t>
  </si>
  <si>
    <t>Contractor's handling costs and other charges in respect to Development of SMMEs item B12/15.00</t>
  </si>
  <si>
    <t>Contractor's handling costs and other charges in respect to Development of SMMEs item B12/16.00</t>
  </si>
  <si>
    <t>Contractor's handling costs and other charges in respect to Development of SMMEs item B12/33.00</t>
  </si>
  <si>
    <t>Contractor's handling costs and other charges in respect to Development of SMMEs item B12/56.00</t>
  </si>
  <si>
    <t>Contractor's handling costs and other charges in respect to Development of SMMEs item B12/57.00</t>
  </si>
  <si>
    <t>C12/5700</t>
  </si>
  <si>
    <t>C12/1700</t>
  </si>
  <si>
    <t>C12/2100</t>
  </si>
  <si>
    <t>Contractor's handling costs and other charges in respect to Development of SMMEs item B12/17.00</t>
  </si>
  <si>
    <t>Contractor's handling costs and other charges in respect to Development of SMMEs item B12/21.00</t>
  </si>
  <si>
    <t>Clearing and Grubbing</t>
  </si>
  <si>
    <t>Drains</t>
  </si>
  <si>
    <t>Prefabricated Culverts</t>
  </si>
  <si>
    <t>C12/2200</t>
  </si>
  <si>
    <t>Contractor's handling costs and other charges in respect to Development of SMMEs item B12/22.00</t>
  </si>
  <si>
    <t>C12/2300</t>
  </si>
  <si>
    <t>Concrete kerbing, Concrete Channelling, Chutes and Downpipes, and Concrete Linings for Open Drains</t>
  </si>
  <si>
    <t>C12/5600</t>
  </si>
  <si>
    <t>Road Marking</t>
  </si>
  <si>
    <t>Landscaping and Planting Plants</t>
  </si>
  <si>
    <t>Concrete Block Paving for Roads</t>
  </si>
  <si>
    <t>C12/7300</t>
  </si>
  <si>
    <t>C12/5800</t>
  </si>
  <si>
    <t>Contractor's handling costs and other charges in respect to Development of SMMEs item B12/58.00</t>
  </si>
  <si>
    <t>Roadsign</t>
  </si>
  <si>
    <t>SECTION D - ELECTRICAL WORKS</t>
  </si>
  <si>
    <t>SECTION E1200</t>
  </si>
  <si>
    <t>E1200</t>
  </si>
  <si>
    <t>E12.01</t>
  </si>
  <si>
    <t>Section A</t>
  </si>
  <si>
    <t>Section B</t>
  </si>
  <si>
    <t>Section C</t>
  </si>
  <si>
    <t>Section D</t>
  </si>
  <si>
    <t>ADDITIONAL SCOPE - RIVONIA ROAD</t>
  </si>
  <si>
    <t>ELECTRICAL WORKS</t>
  </si>
  <si>
    <t>SECTION E - SUMMARY OF WORKS</t>
  </si>
  <si>
    <t>l</t>
  </si>
  <si>
    <t xml:space="preserve"> TOTAL CARRIED OVER TO SECTION E</t>
  </si>
  <si>
    <t>Contractor's handling costs and other charges in respect to above item B14.03(vii)</t>
  </si>
  <si>
    <t>(a) Handling cost and profit in respect of sub item B57.00/1 above</t>
  </si>
  <si>
    <t>(a) Handling cost and profit in respect of sub item B12.01 above</t>
  </si>
  <si>
    <t>d) Milling out existing bituminous material with a maximum thickness exceeding 60mm</t>
  </si>
  <si>
    <t>Internal and External Electrical Works at Rivonia Road bus station, including all retated scope, commissioning and certification of compliance.</t>
  </si>
  <si>
    <t>17.00</t>
  </si>
  <si>
    <t>21.04</t>
  </si>
  <si>
    <t>21.06</t>
  </si>
  <si>
    <t>21.07</t>
  </si>
  <si>
    <t>21.08</t>
  </si>
  <si>
    <t>21.09</t>
  </si>
  <si>
    <t>21.1</t>
  </si>
  <si>
    <t>21.17</t>
  </si>
  <si>
    <t>21.18</t>
  </si>
  <si>
    <t>22.07</t>
  </si>
  <si>
    <t>22.14</t>
  </si>
  <si>
    <t>33.04</t>
  </si>
  <si>
    <t>41.02</t>
  </si>
  <si>
    <t>58.09</t>
  </si>
  <si>
    <t>(a) Precast concrete rectangular edge kerb SABS 927 Fig. 3 (size 150mm wide x  300mm high), complete with 15MPa/19mm  in-situ concrete haunching at joints:</t>
  </si>
  <si>
    <t>B21.18</t>
  </si>
  <si>
    <t>57.00/1</t>
  </si>
  <si>
    <t xml:space="preserve"> Total</t>
  </si>
  <si>
    <t xml:space="preserve"> Total </t>
  </si>
  <si>
    <t>5700/1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</si>
</sst>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4" formatCode="_-&quot;R&quot;* #,##0.00_-;\-&quot;R&quot;* #,##0.00_-;_-&quot;R&quot;* &quot;-&quot;??_-;_-@_-"/>
    <numFmt numFmtId="43" formatCode="_-* #,##0.00_-;\-* #,##0.00_-;_-* &quot;-&quot;??_-;_-@_-"/>
    <numFmt numFmtId="164" formatCode="&quot;R&quot;\ #,##0.00;[Red]&quot;R&quot;\ \-#,##0.00"/>
    <numFmt numFmtId="165" formatCode="_ &quot;R&quot;\ * #,##0.00_ ;_ &quot;R&quot;\ * \-#,##0.00_ ;_ &quot;R&quot;\ * &quot;-&quot;??_ ;_ @_ "/>
    <numFmt numFmtId="166" formatCode="_ * #,##0.00_ ;_ * \-#,##0.00_ ;_ * &quot;-&quot;??_ ;_ @_ "/>
    <numFmt numFmtId="167" formatCode="_-* #,##0_-;\-* #,##0_-;_-* &quot;-&quot;??_-;_-@_-"/>
    <numFmt numFmtId="168" formatCode="&quot;R&quot;#,##0.00"/>
    <numFmt numFmtId="169" formatCode="_(&quot;$&quot;* #,##0.00_);_(&quot;$&quot;* \(#,##0.00\);_(&quot;$&quot;* &quot;-&quot;??_);_(@_)"/>
    <numFmt numFmtId="170" formatCode="#\ ##0.00"/>
    <numFmt numFmtId="171" formatCode="_(&quot;R&quot;\ * #,##0.00_);_(&quot;R&quot;\ * \(#,##0.00\);_(&quot;R&quot;\ * &quot;-&quot;??_);_(@_)"/>
    <numFmt numFmtId="172" formatCode="[$-F800]dddd\,\ mmmm\ dd\,\ yyyy"/>
    <numFmt numFmtId="173" formatCode="#,##0.0"/>
    <numFmt numFmtId="174" formatCode="#,##0.000"/>
    <numFmt numFmtId="175" formatCode="#,##0.0_);\(#,##0.0\)"/>
    <numFmt numFmtId="176" formatCode="_(* #,##0.00_);_(* \(#,##0.00\)"/>
    <numFmt numFmtId="177" formatCode="_-&quot;£&quot;* #,##0.00_-;\-&quot;£&quot;* #,##0.00_-;_-&quot;£&quot;* &quot;-&quot;??_-;_-@_-"/>
    <numFmt numFmtId="178" formatCode="#\ ##0"/>
    <numFmt numFmtId="179" formatCode="#,##0.00_ ;\-#,##0.00\ "/>
  </numFmts>
  <fonts count="46">
    <font>
      <sz val="11"/>
      <name val="Calibri"/>
      <family val="2"/>
      <scheme val="minor"/>
    </font>
    <font>
      <sz val="11"/>
      <color theme="1"/>
      <name val="Calibri"/>
      <family val="2"/>
      <scheme val="minor"/>
    </font>
    <font>
      <sz val="11"/>
      <color theme="1"/>
      <name val="Calibri"/>
      <family val="2"/>
      <scheme val="minor"/>
    </font>
    <font>
      <sz val="10"/>
      <name val="Calibri"/>
      <family val="2"/>
      <scheme val="minor"/>
    </font>
    <font>
      <sz val="9"/>
      <name val="Calibri"/>
      <family val="2"/>
      <scheme val="minor"/>
    </font>
    <font>
      <sz val="9"/>
      <name val="Arial"/>
      <family val="2"/>
    </font>
    <font>
      <sz val="10"/>
      <name val="Arial"/>
      <family val="2"/>
    </font>
    <font>
      <sz val="11"/>
      <name val="Calibri"/>
      <family val="2"/>
      <scheme val="minor"/>
    </font>
    <font>
      <sz val="9"/>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color indexed="8"/>
      <name val="Arial"/>
      <family val="2"/>
    </font>
    <font>
      <sz val="10"/>
      <name val="Calibri"/>
      <family val="2"/>
    </font>
    <font>
      <b/>
      <sz val="12"/>
      <name val="Arial"/>
      <family val="2"/>
    </font>
    <font>
      <sz val="12"/>
      <name val="Arial"/>
      <family val="2"/>
    </font>
    <font>
      <sz val="12"/>
      <name val="Arial MT"/>
    </font>
    <font>
      <sz val="10"/>
      <name val="Times New Roman"/>
      <family val="1"/>
    </font>
    <font>
      <i/>
      <u/>
      <sz val="10"/>
      <name val="Times New Roman"/>
      <family val="1"/>
    </font>
    <font>
      <sz val="11"/>
      <color rgb="FF9C6500"/>
      <name val="Calibri"/>
      <family val="2"/>
      <scheme val="minor"/>
    </font>
    <font>
      <b/>
      <sz val="9"/>
      <name val="Arial"/>
      <family val="2"/>
    </font>
    <font>
      <sz val="9"/>
      <color theme="1"/>
      <name val="Arial"/>
      <family val="2"/>
    </font>
    <font>
      <sz val="9"/>
      <color theme="0"/>
      <name val="Arial"/>
      <family val="2"/>
    </font>
    <font>
      <sz val="10"/>
      <color indexed="8"/>
      <name val="Arial"/>
      <family val="2"/>
    </font>
    <font>
      <sz val="10"/>
      <name val="Arial"/>
      <family val="2"/>
      <charset val="204"/>
    </font>
    <font>
      <sz val="12"/>
      <color theme="1"/>
      <name val="Calibri"/>
      <family val="2"/>
      <scheme val="minor"/>
    </font>
    <font>
      <sz val="10"/>
      <color theme="0"/>
      <name val="Arial"/>
      <family val="2"/>
    </font>
    <font>
      <strike/>
      <sz val="9"/>
      <color theme="0"/>
      <name val="Arial"/>
      <family val="2"/>
    </font>
    <font>
      <sz val="9"/>
      <color rgb="FFFF0000"/>
      <name val="Arial"/>
      <family val="2"/>
    </font>
    <font>
      <b/>
      <sz val="9"/>
      <name val="Calibri"/>
      <family val="2"/>
      <scheme val="minor"/>
    </font>
    <font>
      <u/>
      <sz val="9"/>
      <color theme="1"/>
      <name val="Arial"/>
      <family val="2"/>
    </font>
    <font>
      <b/>
      <sz val="11"/>
      <name val="Calibri"/>
      <family val="2"/>
      <scheme val="minor"/>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top style="dotted">
        <color auto="1"/>
      </top>
      <bottom style="dotted">
        <color auto="1"/>
      </bottom>
      <diagonal/>
    </border>
    <border>
      <left/>
      <right/>
      <top/>
      <bottom style="thin">
        <color auto="1"/>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bottom/>
      <diagonal/>
    </border>
    <border>
      <left style="thick">
        <color indexed="64"/>
      </left>
      <right/>
      <top/>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38">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10" fillId="0" borderId="16" applyNumberFormat="0" applyFill="0" applyAlignment="0" applyProtection="0"/>
    <xf numFmtId="0" fontId="11" fillId="0" borderId="17" applyNumberFormat="0" applyFill="0" applyAlignment="0" applyProtection="0"/>
    <xf numFmtId="0" fontId="12" fillId="0" borderId="1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19" applyNumberFormat="0" applyAlignment="0" applyProtection="0"/>
    <xf numFmtId="0" fontId="16" fillId="6" borderId="20" applyNumberFormat="0" applyAlignment="0" applyProtection="0"/>
    <xf numFmtId="0" fontId="17" fillId="6" borderId="19" applyNumberFormat="0" applyAlignment="0" applyProtection="0"/>
    <xf numFmtId="0" fontId="18" fillId="0" borderId="21" applyNumberFormat="0" applyFill="0" applyAlignment="0" applyProtection="0"/>
    <xf numFmtId="0" fontId="19" fillId="7" borderId="2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4" fillId="0" borderId="0" applyFont="0" applyFill="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43" fontId="24" fillId="0" borderId="0" applyFont="0" applyFill="0" applyBorder="0" applyAlignment="0" applyProtection="0"/>
    <xf numFmtId="176" fontId="6" fillId="0" borderId="2"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 fontId="6" fillId="0" borderId="25" applyProtection="0"/>
    <xf numFmtId="3" fontId="6" fillId="0" borderId="26" applyProtection="0"/>
    <xf numFmtId="173" fontId="6" fillId="0" borderId="25" applyProtection="0"/>
    <xf numFmtId="4" fontId="30" fillId="0" borderId="25" applyProtection="0"/>
    <xf numFmtId="174" fontId="6" fillId="0" borderId="25" applyProtection="0"/>
    <xf numFmtId="17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9" fontId="24" fillId="0" borderId="0" applyFont="0" applyFill="0" applyBorder="0" applyAlignment="0" applyProtection="0"/>
    <xf numFmtId="0" fontId="28" fillId="0" borderId="0" applyProtection="0"/>
    <xf numFmtId="15" fontId="6" fillId="0" borderId="0" applyFont="0" applyFill="0" applyBorder="0" applyAlignment="0" applyProtection="0"/>
    <xf numFmtId="17" fontId="6" fillId="0" borderId="0" applyFont="0" applyFill="0" applyBorder="0" applyAlignment="0" applyProtection="0"/>
    <xf numFmtId="43" fontId="24" fillId="0" borderId="0" applyFont="0" applyFill="0" applyBorder="0" applyAlignment="0" applyProtection="0"/>
    <xf numFmtId="37" fontId="6" fillId="0" borderId="27" applyFont="0" applyFill="0" applyBorder="0" applyAlignment="0" applyProtection="0">
      <alignment vertical="center"/>
    </xf>
    <xf numFmtId="175" fontId="6" fillId="0" borderId="0" applyFont="0" applyFill="0" applyBorder="0" applyAlignment="0" applyProtection="0"/>
    <xf numFmtId="39" fontId="6" fillId="0" borderId="0" applyFont="0" applyFill="0" applyBorder="0" applyAlignment="0" applyProtection="0"/>
    <xf numFmtId="2" fontId="28" fillId="0" borderId="0" applyProtection="0"/>
    <xf numFmtId="0" fontId="30" fillId="0" borderId="0" applyNumberFormat="0" applyFont="0" applyFill="0" applyBorder="0" applyAlignment="0" applyProtection="0">
      <protection locked="0"/>
    </xf>
    <xf numFmtId="0" fontId="27" fillId="0" borderId="0" applyProtection="0"/>
    <xf numFmtId="0" fontId="32" fillId="4" borderId="0" applyNumberFormat="0" applyBorder="0" applyAlignment="0" applyProtection="0"/>
    <xf numFmtId="0" fontId="29" fillId="0" borderId="0"/>
    <xf numFmtId="0" fontId="26" fillId="0" borderId="0"/>
    <xf numFmtId="172" fontId="6" fillId="0" borderId="0"/>
    <xf numFmtId="0" fontId="6" fillId="0" borderId="0"/>
    <xf numFmtId="0" fontId="2" fillId="0" borderId="0"/>
    <xf numFmtId="0" fontId="6" fillId="0" borderId="0"/>
    <xf numFmtId="0" fontId="2" fillId="0" borderId="0"/>
    <xf numFmtId="0" fontId="2" fillId="8" borderId="23" applyNumberFormat="0" applyFont="0" applyAlignment="0" applyProtection="0"/>
    <xf numFmtId="0" fontId="31" fillId="0" borderId="26"/>
    <xf numFmtId="9" fontId="24" fillId="0" borderId="0" applyFont="0" applyFill="0" applyBorder="0" applyAlignment="0" applyProtection="0"/>
    <xf numFmtId="9" fontId="29" fillId="0" borderId="0" applyFont="0" applyFill="0" applyBorder="0" applyAlignment="0" applyProtection="0"/>
    <xf numFmtId="0" fontId="9" fillId="0" borderId="0" applyNumberFormat="0" applyFill="0" applyBorder="0" applyAlignment="0" applyProtection="0"/>
    <xf numFmtId="0" fontId="28" fillId="0" borderId="28"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 fillId="0" borderId="0"/>
    <xf numFmtId="0" fontId="28" fillId="0" borderId="0"/>
    <xf numFmtId="0" fontId="28" fillId="0" borderId="0"/>
    <xf numFmtId="0" fontId="2" fillId="0" borderId="0"/>
    <xf numFmtId="177" fontId="2" fillId="0" borderId="0" applyFont="0" applyFill="0" applyBorder="0" applyAlignment="0" applyProtection="0"/>
    <xf numFmtId="0" fontId="28" fillId="0" borderId="0"/>
    <xf numFmtId="10" fontId="28" fillId="0" borderId="0" applyProtection="0"/>
    <xf numFmtId="0" fontId="28" fillId="0" borderId="0"/>
    <xf numFmtId="43" fontId="37" fillId="0" borderId="0" applyFont="0" applyFill="0" applyBorder="0" applyAlignment="0" applyProtection="0"/>
    <xf numFmtId="0" fontId="38"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0" fontId="1" fillId="0" borderId="0"/>
    <xf numFmtId="0" fontId="1" fillId="0" borderId="0"/>
    <xf numFmtId="0" fontId="1" fillId="8" borderId="23"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77" fontId="1" fillId="0" borderId="0" applyFont="0" applyFill="0" applyBorder="0" applyAlignment="0" applyProtection="0"/>
    <xf numFmtId="43" fontId="3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cellStyleXfs>
  <cellXfs count="377">
    <xf numFmtId="0" fontId="0" fillId="0" borderId="0" xfId="0"/>
    <xf numFmtId="43" fontId="5" fillId="0" borderId="4" xfId="1" applyFont="1" applyFill="1" applyBorder="1" applyAlignment="1">
      <alignment horizontal="right" vertical="top" wrapText="1"/>
    </xf>
    <xf numFmtId="43" fontId="5" fillId="0" borderId="13" xfId="1" applyFont="1" applyFill="1" applyBorder="1" applyAlignment="1">
      <alignment horizontal="right" vertical="top" wrapText="1"/>
    </xf>
    <xf numFmtId="43" fontId="5" fillId="0" borderId="13" xfId="1" applyFont="1" applyFill="1" applyBorder="1" applyAlignment="1">
      <alignment horizontal="left" vertical="top" wrapText="1"/>
    </xf>
    <xf numFmtId="43" fontId="5" fillId="0" borderId="4" xfId="1" applyFont="1" applyFill="1" applyBorder="1" applyAlignment="1">
      <alignment vertical="top" wrapText="1"/>
    </xf>
    <xf numFmtId="43" fontId="5" fillId="0" borderId="4" xfId="1" applyFont="1" applyFill="1" applyBorder="1" applyAlignment="1">
      <alignment horizontal="left" vertical="top" wrapText="1"/>
    </xf>
    <xf numFmtId="168" fontId="5" fillId="0" borderId="4" xfId="1" applyNumberFormat="1" applyFont="1" applyFill="1" applyBorder="1" applyAlignment="1">
      <alignment horizontal="right" vertical="top" wrapText="1"/>
    </xf>
    <xf numFmtId="43" fontId="5" fillId="0" borderId="1" xfId="1" applyFont="1" applyFill="1" applyBorder="1" applyAlignment="1">
      <alignment horizontal="center" vertical="top" wrapText="1"/>
    </xf>
    <xf numFmtId="43" fontId="5" fillId="0" borderId="1" xfId="1" applyFont="1" applyFill="1" applyBorder="1" applyAlignment="1" applyProtection="1">
      <alignment horizontal="center" vertical="top" wrapText="1"/>
      <protection locked="0"/>
    </xf>
    <xf numFmtId="43" fontId="5" fillId="0" borderId="2" xfId="1" applyFont="1" applyFill="1" applyBorder="1" applyAlignment="1" applyProtection="1">
      <alignment horizontal="center" vertical="top" wrapText="1"/>
    </xf>
    <xf numFmtId="43" fontId="5" fillId="0" borderId="11" xfId="1" applyFont="1" applyFill="1" applyBorder="1" applyAlignment="1">
      <alignment horizontal="right" vertical="top" wrapText="1"/>
    </xf>
    <xf numFmtId="43" fontId="5" fillId="0" borderId="0" xfId="1" applyFont="1" applyFill="1" applyBorder="1" applyAlignment="1">
      <alignment vertical="top" wrapText="1"/>
    </xf>
    <xf numFmtId="43" fontId="5" fillId="0" borderId="11" xfId="1" applyFont="1" applyFill="1" applyBorder="1" applyAlignment="1">
      <alignment horizontal="center" vertical="top" wrapText="1"/>
    </xf>
    <xf numFmtId="43" fontId="5" fillId="0" borderId="11" xfId="1" applyFont="1" applyFill="1" applyBorder="1" applyAlignment="1">
      <alignment horizontal="left" vertical="top" wrapText="1"/>
    </xf>
    <xf numFmtId="43" fontId="5" fillId="0" borderId="3" xfId="1" applyFont="1" applyFill="1" applyBorder="1" applyAlignment="1" applyProtection="1">
      <alignment horizontal="center" vertical="top" wrapText="1"/>
      <protection locked="0"/>
    </xf>
    <xf numFmtId="43" fontId="5" fillId="0" borderId="13" xfId="1" applyFont="1" applyFill="1" applyBorder="1" applyAlignment="1">
      <alignment horizontal="center" vertical="top" wrapText="1"/>
    </xf>
    <xf numFmtId="43" fontId="5" fillId="0" borderId="14" xfId="1" applyFont="1" applyFill="1" applyBorder="1" applyAlignment="1">
      <alignment horizontal="right" vertical="top" wrapText="1"/>
    </xf>
    <xf numFmtId="43" fontId="4" fillId="0" borderId="0" xfId="1" applyFont="1" applyFill="1" applyBorder="1" applyAlignment="1">
      <alignment vertical="top"/>
    </xf>
    <xf numFmtId="43" fontId="5" fillId="0" borderId="2" xfId="1" applyFont="1" applyFill="1" applyBorder="1" applyAlignment="1">
      <alignment vertical="top" wrapText="1"/>
    </xf>
    <xf numFmtId="43" fontId="5" fillId="0" borderId="1" xfId="1" applyFont="1" applyFill="1" applyBorder="1" applyAlignment="1">
      <alignment vertical="top" wrapText="1"/>
    </xf>
    <xf numFmtId="43" fontId="5" fillId="0" borderId="3" xfId="1" applyFont="1" applyFill="1" applyBorder="1" applyAlignment="1" applyProtection="1">
      <alignment horizontal="left" vertical="top"/>
    </xf>
    <xf numFmtId="43" fontId="5" fillId="0" borderId="3" xfId="1" applyFont="1" applyFill="1" applyBorder="1" applyAlignment="1">
      <alignment horizontal="center" vertical="top" wrapText="1"/>
    </xf>
    <xf numFmtId="43" fontId="5" fillId="0" borderId="13" xfId="1" applyFont="1" applyFill="1" applyBorder="1" applyAlignment="1" applyProtection="1">
      <alignment vertical="top" wrapText="1"/>
    </xf>
    <xf numFmtId="43" fontId="5" fillId="0" borderId="2" xfId="1" applyFont="1" applyFill="1" applyBorder="1" applyAlignment="1" applyProtection="1">
      <alignment horizontal="right" vertical="top" wrapText="1"/>
    </xf>
    <xf numFmtId="43" fontId="5" fillId="0" borderId="14" xfId="1" applyFont="1" applyFill="1" applyBorder="1" applyAlignment="1">
      <alignment vertical="top" wrapText="1"/>
    </xf>
    <xf numFmtId="43" fontId="5" fillId="0" borderId="2" xfId="1" applyFont="1" applyFill="1" applyBorder="1" applyAlignment="1" applyProtection="1">
      <alignment vertical="top" wrapText="1"/>
    </xf>
    <xf numFmtId="43" fontId="5" fillId="0" borderId="4" xfId="1" applyFont="1" applyFill="1" applyBorder="1" applyAlignment="1">
      <alignment horizontal="center" vertical="top" wrapText="1"/>
    </xf>
    <xf numFmtId="43" fontId="5" fillId="0" borderId="0" xfId="1" applyFont="1" applyFill="1" applyAlignment="1">
      <alignment vertical="top" wrapText="1"/>
    </xf>
    <xf numFmtId="43" fontId="5" fillId="0" borderId="2" xfId="1" applyFont="1" applyFill="1" applyBorder="1" applyAlignment="1">
      <alignment horizontal="center" vertical="top" wrapText="1"/>
    </xf>
    <xf numFmtId="1" fontId="5" fillId="0" borderId="4" xfId="1" applyNumberFormat="1" applyFont="1" applyFill="1" applyBorder="1" applyAlignment="1">
      <alignment horizontal="center" vertical="top" wrapText="1"/>
    </xf>
    <xf numFmtId="1" fontId="5" fillId="0" borderId="4" xfId="1" applyNumberFormat="1" applyFont="1" applyFill="1" applyBorder="1" applyAlignment="1">
      <alignment horizontal="left" vertical="top" wrapText="1"/>
    </xf>
    <xf numFmtId="49" fontId="5" fillId="0" borderId="4" xfId="1" applyNumberFormat="1" applyFont="1" applyFill="1" applyBorder="1" applyAlignment="1">
      <alignment horizontal="left" vertical="top" wrapText="1"/>
    </xf>
    <xf numFmtId="43" fontId="3" fillId="0" borderId="0" xfId="1" applyFont="1" applyFill="1" applyAlignment="1">
      <alignment vertical="top"/>
    </xf>
    <xf numFmtId="43" fontId="3" fillId="0" borderId="0" xfId="1" applyFont="1" applyFill="1" applyAlignment="1">
      <alignment horizontal="center" vertical="top"/>
    </xf>
    <xf numFmtId="43" fontId="3" fillId="0" borderId="0" xfId="1" applyFont="1" applyFill="1" applyAlignment="1" applyProtection="1">
      <alignment horizontal="center" vertical="top"/>
      <protection locked="0"/>
    </xf>
    <xf numFmtId="43" fontId="3" fillId="0" borderId="0" xfId="1" applyFont="1" applyFill="1" applyAlignment="1" applyProtection="1">
      <alignment vertical="top"/>
    </xf>
    <xf numFmtId="43" fontId="4" fillId="0" borderId="0" xfId="1" applyFont="1" applyFill="1" applyAlignment="1">
      <alignment vertical="top"/>
    </xf>
    <xf numFmtId="43" fontId="4" fillId="0" borderId="0" xfId="1" applyFont="1" applyFill="1" applyAlignment="1">
      <alignment horizontal="center" vertical="top"/>
    </xf>
    <xf numFmtId="43" fontId="4" fillId="0" borderId="0" xfId="1" applyFont="1" applyFill="1" applyAlignment="1" applyProtection="1">
      <alignment horizontal="center" vertical="top"/>
      <protection locked="0"/>
    </xf>
    <xf numFmtId="43" fontId="5" fillId="0" borderId="0" xfId="1" applyFont="1" applyFill="1" applyAlignment="1" applyProtection="1">
      <alignment horizontal="right" vertical="top"/>
    </xf>
    <xf numFmtId="43" fontId="5" fillId="0" borderId="12" xfId="1" applyFont="1" applyFill="1" applyBorder="1" applyAlignment="1" applyProtection="1">
      <alignment horizontal="left" vertical="top"/>
    </xf>
    <xf numFmtId="43" fontId="5" fillId="0" borderId="11" xfId="1" applyFont="1" applyFill="1" applyBorder="1" applyAlignment="1">
      <alignment vertical="top" wrapText="1"/>
    </xf>
    <xf numFmtId="43" fontId="5" fillId="0" borderId="15" xfId="1" applyFont="1" applyFill="1" applyBorder="1" applyAlignment="1">
      <alignment vertical="top" wrapText="1"/>
    </xf>
    <xf numFmtId="43" fontId="5" fillId="0" borderId="9" xfId="1" applyFont="1" applyFill="1" applyBorder="1" applyAlignment="1">
      <alignment horizontal="center" vertical="top" wrapText="1"/>
    </xf>
    <xf numFmtId="43" fontId="5" fillId="0" borderId="9" xfId="1" applyFont="1" applyFill="1" applyBorder="1" applyAlignment="1">
      <alignment vertical="top" wrapText="1"/>
    </xf>
    <xf numFmtId="43" fontId="5" fillId="0" borderId="15" xfId="1" applyFont="1" applyFill="1" applyBorder="1" applyAlignment="1">
      <alignment horizontal="center" vertical="top"/>
    </xf>
    <xf numFmtId="43" fontId="5" fillId="0" borderId="8" xfId="1" applyFont="1" applyFill="1" applyBorder="1" applyAlignment="1">
      <alignment horizontal="left" vertical="top" wrapText="1"/>
    </xf>
    <xf numFmtId="167" fontId="5" fillId="0" borderId="0" xfId="1" applyNumberFormat="1" applyFont="1" applyFill="1" applyAlignment="1">
      <alignment horizontal="right" vertical="top"/>
    </xf>
    <xf numFmtId="43" fontId="4" fillId="0" borderId="0" xfId="1" applyFont="1" applyFill="1" applyAlignment="1" applyProtection="1">
      <alignment vertical="top"/>
    </xf>
    <xf numFmtId="9" fontId="5" fillId="0" borderId="0" xfId="2" applyFont="1" applyFill="1" applyBorder="1" applyAlignment="1">
      <alignment vertical="top" wrapText="1"/>
    </xf>
    <xf numFmtId="43" fontId="5" fillId="0" borderId="1" xfId="1" applyFont="1" applyFill="1" applyBorder="1" applyAlignment="1">
      <alignment horizontal="center" vertical="top"/>
    </xf>
    <xf numFmtId="43" fontId="5" fillId="0" borderId="3" xfId="1" applyFont="1" applyFill="1" applyBorder="1" applyAlignment="1">
      <alignment horizontal="left" vertical="top" wrapText="1"/>
    </xf>
    <xf numFmtId="43" fontId="8" fillId="0" borderId="2" xfId="1" applyFont="1" applyFill="1" applyBorder="1" applyAlignment="1" applyProtection="1">
      <alignment horizontal="right" vertical="top" wrapText="1"/>
    </xf>
    <xf numFmtId="167" fontId="5" fillId="0" borderId="0" xfId="1" applyNumberFormat="1" applyFont="1" applyFill="1" applyAlignment="1">
      <alignment horizontal="center" vertical="top"/>
    </xf>
    <xf numFmtId="43" fontId="5" fillId="0" borderId="5" xfId="1" applyFont="1" applyFill="1" applyBorder="1" applyAlignment="1">
      <alignment horizontal="center" vertical="top" wrapText="1"/>
    </xf>
    <xf numFmtId="43" fontId="5" fillId="0" borderId="5" xfId="1" applyFont="1" applyFill="1" applyBorder="1" applyAlignment="1" applyProtection="1">
      <alignment vertical="top" wrapText="1"/>
    </xf>
    <xf numFmtId="43" fontId="4" fillId="0" borderId="8" xfId="1" applyFont="1" applyFill="1" applyBorder="1" applyAlignment="1">
      <alignment vertical="top"/>
    </xf>
    <xf numFmtId="43" fontId="5" fillId="0" borderId="3" xfId="1" applyFont="1" applyFill="1" applyBorder="1" applyAlignment="1">
      <alignment horizontal="left" vertical="top"/>
    </xf>
    <xf numFmtId="1" fontId="5" fillId="0" borderId="13" xfId="1" applyNumberFormat="1" applyFont="1" applyFill="1" applyBorder="1" applyAlignment="1">
      <alignment horizontal="center" vertical="top" wrapText="1"/>
    </xf>
    <xf numFmtId="1" fontId="5" fillId="0" borderId="13" xfId="1" applyNumberFormat="1" applyFont="1" applyFill="1" applyBorder="1" applyAlignment="1">
      <alignment horizontal="left" vertical="top" wrapText="1"/>
    </xf>
    <xf numFmtId="168" fontId="5" fillId="0" borderId="13" xfId="1" applyNumberFormat="1" applyFont="1" applyFill="1" applyBorder="1" applyAlignment="1">
      <alignment horizontal="right" vertical="top" wrapText="1"/>
    </xf>
    <xf numFmtId="1" fontId="5" fillId="0" borderId="4" xfId="1" applyNumberFormat="1" applyFont="1" applyFill="1" applyBorder="1" applyAlignment="1">
      <alignment vertical="top" wrapText="1"/>
    </xf>
    <xf numFmtId="1" fontId="5" fillId="0" borderId="11" xfId="1" applyNumberFormat="1" applyFont="1" applyFill="1" applyBorder="1" applyAlignment="1">
      <alignment horizontal="center" vertical="top" wrapText="1"/>
    </xf>
    <xf numFmtId="1" fontId="5" fillId="0" borderId="5" xfId="1" applyNumberFormat="1" applyFont="1" applyFill="1" applyBorder="1" applyAlignment="1">
      <alignment horizontal="center" vertical="top" wrapText="1"/>
    </xf>
    <xf numFmtId="43" fontId="35" fillId="0" borderId="0" xfId="1" applyFont="1" applyFill="1" applyBorder="1" applyAlignment="1">
      <alignment horizontal="center" vertical="top" wrapText="1"/>
    </xf>
    <xf numFmtId="9" fontId="35" fillId="0" borderId="0" xfId="1" applyNumberFormat="1" applyFont="1" applyFill="1" applyBorder="1" applyAlignment="1">
      <alignment horizontal="left" vertical="top" wrapText="1"/>
    </xf>
    <xf numFmtId="168" fontId="5" fillId="0" borderId="4" xfId="1" applyNumberFormat="1" applyFont="1" applyFill="1" applyBorder="1" applyAlignment="1">
      <alignment vertical="top" wrapText="1"/>
    </xf>
    <xf numFmtId="168" fontId="5" fillId="0" borderId="4" xfId="1" applyNumberFormat="1" applyFont="1" applyFill="1" applyBorder="1" applyAlignment="1">
      <alignment horizontal="center" vertical="top" wrapText="1"/>
    </xf>
    <xf numFmtId="43" fontId="5" fillId="0" borderId="6" xfId="1" applyFont="1" applyFill="1" applyBorder="1" applyAlignment="1">
      <alignment horizontal="center" vertical="top" wrapText="1"/>
    </xf>
    <xf numFmtId="43" fontId="5" fillId="0" borderId="6" xfId="1" applyFont="1" applyFill="1" applyBorder="1" applyAlignment="1" applyProtection="1">
      <alignment horizontal="center" vertical="top" wrapText="1"/>
      <protection locked="0"/>
    </xf>
    <xf numFmtId="168" fontId="5" fillId="0" borderId="6" xfId="1" applyNumberFormat="1" applyFont="1" applyFill="1" applyBorder="1" applyAlignment="1" applyProtection="1">
      <alignment horizontal="right" vertical="top" wrapText="1"/>
    </xf>
    <xf numFmtId="43" fontId="5" fillId="0" borderId="10" xfId="1" applyFont="1" applyFill="1" applyBorder="1" applyAlignment="1">
      <alignment horizontal="center" vertical="top" wrapText="1"/>
    </xf>
    <xf numFmtId="43" fontId="5" fillId="0" borderId="10" xfId="1" applyFont="1" applyFill="1" applyBorder="1" applyAlignment="1" applyProtection="1">
      <alignment horizontal="center" vertical="top" wrapText="1"/>
      <protection locked="0"/>
    </xf>
    <xf numFmtId="168" fontId="5" fillId="0" borderId="10" xfId="1" applyNumberFormat="1" applyFont="1" applyFill="1" applyBorder="1" applyAlignment="1" applyProtection="1">
      <alignment vertical="top" wrapText="1"/>
    </xf>
    <xf numFmtId="43" fontId="5" fillId="0" borderId="5" xfId="1" applyFont="1" applyFill="1" applyBorder="1" applyAlignment="1">
      <alignment horizontal="right" vertical="top" wrapText="1"/>
    </xf>
    <xf numFmtId="43" fontId="5" fillId="0" borderId="5" xfId="1" applyFont="1" applyFill="1" applyBorder="1" applyAlignment="1" applyProtection="1">
      <alignment horizontal="center" vertical="top" wrapText="1"/>
      <protection locked="0"/>
    </xf>
    <xf numFmtId="168" fontId="5" fillId="0" borderId="5" xfId="1" applyNumberFormat="1" applyFont="1" applyFill="1" applyBorder="1" applyAlignment="1" applyProtection="1">
      <alignment horizontal="right" vertical="top" wrapText="1"/>
    </xf>
    <xf numFmtId="43" fontId="0" fillId="0" borderId="0" xfId="1" applyFont="1" applyFill="1" applyBorder="1" applyAlignment="1">
      <alignment vertical="top"/>
    </xf>
    <xf numFmtId="43" fontId="5" fillId="0" borderId="1" xfId="1" applyFont="1" applyFill="1" applyBorder="1" applyAlignment="1">
      <alignment horizontal="left" vertical="top"/>
    </xf>
    <xf numFmtId="168" fontId="5" fillId="0" borderId="2" xfId="1" applyNumberFormat="1" applyFont="1" applyFill="1" applyBorder="1" applyAlignment="1" applyProtection="1">
      <alignment horizontal="right" vertical="top" wrapText="1"/>
    </xf>
    <xf numFmtId="43" fontId="0" fillId="0" borderId="0" xfId="1" applyFont="1" applyFill="1" applyAlignment="1">
      <alignment vertical="top"/>
    </xf>
    <xf numFmtId="43" fontId="0" fillId="0" borderId="0" xfId="1" applyFont="1" applyFill="1" applyAlignment="1">
      <alignment horizontal="center" vertical="top"/>
    </xf>
    <xf numFmtId="43" fontId="0" fillId="0" borderId="0" xfId="1" applyFont="1" applyFill="1" applyAlignment="1" applyProtection="1">
      <alignment horizontal="center" vertical="top"/>
      <protection locked="0"/>
    </xf>
    <xf numFmtId="43" fontId="0" fillId="0" borderId="0" xfId="1" applyFont="1" applyFill="1" applyAlignment="1" applyProtection="1">
      <alignment vertical="top"/>
    </xf>
    <xf numFmtId="43" fontId="0" fillId="0" borderId="11" xfId="1" applyFont="1" applyFill="1" applyBorder="1" applyAlignment="1" applyProtection="1">
      <alignment vertical="top"/>
    </xf>
    <xf numFmtId="0" fontId="5" fillId="0" borderId="4" xfId="102" applyFont="1" applyBorder="1" applyAlignment="1">
      <alignment horizontal="right" vertical="top" wrapText="1"/>
    </xf>
    <xf numFmtId="0" fontId="5" fillId="0" borderId="5" xfId="102" applyFont="1" applyBorder="1" applyAlignment="1">
      <alignment vertical="top" wrapText="1"/>
    </xf>
    <xf numFmtId="0" fontId="5" fillId="0" borderId="5" xfId="102" applyFont="1" applyBorder="1" applyAlignment="1">
      <alignment horizontal="center" vertical="top" wrapText="1"/>
    </xf>
    <xf numFmtId="43" fontId="4" fillId="0" borderId="29" xfId="1" applyFont="1" applyFill="1" applyBorder="1" applyAlignment="1" applyProtection="1">
      <alignment vertical="top"/>
    </xf>
    <xf numFmtId="43" fontId="5" fillId="0" borderId="0" xfId="1" applyFont="1" applyFill="1" applyBorder="1" applyAlignment="1">
      <alignment horizontal="left" vertical="top"/>
    </xf>
    <xf numFmtId="43" fontId="5" fillId="0" borderId="0" xfId="1" applyFont="1" applyFill="1" applyBorder="1" applyAlignment="1">
      <alignment horizontal="center" vertical="top"/>
    </xf>
    <xf numFmtId="43" fontId="5" fillId="0" borderId="0" xfId="1" applyFont="1" applyFill="1" applyBorder="1" applyAlignment="1" applyProtection="1">
      <alignment horizontal="center" vertical="top" wrapText="1"/>
      <protection locked="0"/>
    </xf>
    <xf numFmtId="43" fontId="45" fillId="0" borderId="0" xfId="1" applyFont="1" applyFill="1" applyAlignment="1">
      <alignment horizontal="left" vertical="top"/>
    </xf>
    <xf numFmtId="43" fontId="6" fillId="0" borderId="0" xfId="1" applyFont="1" applyFill="1" applyBorder="1" applyAlignment="1">
      <alignment horizontal="left" vertical="top" wrapText="1"/>
    </xf>
    <xf numFmtId="168" fontId="5" fillId="0" borderId="0" xfId="1" applyNumberFormat="1" applyFont="1" applyFill="1" applyBorder="1" applyAlignment="1" applyProtection="1">
      <alignment horizontal="right" vertical="top" wrapText="1"/>
    </xf>
    <xf numFmtId="43" fontId="45" fillId="0" borderId="0" xfId="1" applyFont="1" applyFill="1" applyAlignment="1" applyProtection="1">
      <alignment horizontal="left" vertical="top"/>
    </xf>
    <xf numFmtId="43" fontId="3" fillId="0" borderId="0" xfId="1" applyFont="1" applyFill="1" applyAlignment="1" applyProtection="1">
      <alignment horizontal="center" vertical="top"/>
    </xf>
    <xf numFmtId="43" fontId="3" fillId="0" borderId="0" xfId="1" applyFont="1" applyFill="1" applyBorder="1" applyAlignment="1" applyProtection="1">
      <alignment vertical="top"/>
    </xf>
    <xf numFmtId="43" fontId="44" fillId="0" borderId="0" xfId="1" applyFont="1" applyFill="1" applyAlignment="1" applyProtection="1">
      <alignment vertical="top"/>
    </xf>
    <xf numFmtId="43" fontId="4" fillId="0" borderId="0" xfId="1" applyFont="1" applyFill="1" applyAlignment="1" applyProtection="1">
      <alignment horizontal="center" vertical="top"/>
    </xf>
    <xf numFmtId="43" fontId="4" fillId="0" borderId="0" xfId="1" applyFont="1" applyFill="1" applyBorder="1" applyAlignment="1" applyProtection="1">
      <alignment vertical="top"/>
    </xf>
    <xf numFmtId="43" fontId="5" fillId="0" borderId="0" xfId="1" applyFont="1" applyFill="1" applyAlignment="1" applyProtection="1">
      <alignment vertical="top" wrapText="1"/>
    </xf>
    <xf numFmtId="43" fontId="5" fillId="0" borderId="1" xfId="1" applyFont="1" applyFill="1" applyBorder="1" applyAlignment="1" applyProtection="1">
      <alignment horizontal="center" vertical="top" wrapText="1"/>
    </xf>
    <xf numFmtId="43" fontId="5" fillId="0" borderId="0" xfId="1" applyFont="1" applyFill="1" applyBorder="1" applyAlignment="1" applyProtection="1">
      <alignment vertical="top" wrapText="1"/>
    </xf>
    <xf numFmtId="43" fontId="5" fillId="0" borderId="14" xfId="1" applyFont="1" applyFill="1" applyBorder="1" applyAlignment="1" applyProtection="1">
      <alignment vertical="top" wrapText="1"/>
    </xf>
    <xf numFmtId="43" fontId="5" fillId="0" borderId="12" xfId="1" applyFont="1" applyFill="1" applyBorder="1" applyAlignment="1" applyProtection="1">
      <alignment horizontal="center" vertical="top" wrapText="1"/>
    </xf>
    <xf numFmtId="43" fontId="5" fillId="0" borderId="3" xfId="1" applyFont="1" applyFill="1" applyBorder="1" applyAlignment="1" applyProtection="1">
      <alignment horizontal="center" vertical="top" wrapText="1"/>
    </xf>
    <xf numFmtId="43" fontId="5" fillId="0" borderId="14" xfId="1" applyFont="1" applyFill="1" applyBorder="1" applyAlignment="1" applyProtection="1">
      <alignment horizontal="right" vertical="top" wrapText="1"/>
    </xf>
    <xf numFmtId="43" fontId="5" fillId="0" borderId="14" xfId="1" applyFont="1" applyFill="1" applyBorder="1" applyAlignment="1" applyProtection="1">
      <alignment horizontal="center" vertical="top" wrapText="1"/>
    </xf>
    <xf numFmtId="43" fontId="5" fillId="0" borderId="14" xfId="1" applyFont="1" applyFill="1" applyBorder="1" applyAlignment="1" applyProtection="1">
      <alignment horizontal="left" vertical="top" wrapText="1"/>
    </xf>
    <xf numFmtId="43" fontId="5" fillId="0" borderId="13" xfId="1" applyFont="1" applyFill="1" applyBorder="1" applyAlignment="1" applyProtection="1">
      <alignment horizontal="center" vertical="top" wrapText="1"/>
    </xf>
    <xf numFmtId="43" fontId="5" fillId="0" borderId="7" xfId="1" applyFont="1" applyFill="1" applyBorder="1" applyAlignment="1" applyProtection="1">
      <alignment vertical="top" wrapText="1"/>
    </xf>
    <xf numFmtId="43" fontId="5" fillId="0" borderId="11" xfId="1" applyFont="1" applyFill="1" applyBorder="1" applyAlignment="1" applyProtection="1">
      <alignment horizontal="right" vertical="top" wrapText="1"/>
    </xf>
    <xf numFmtId="43" fontId="5" fillId="0" borderId="11" xfId="1" applyFont="1" applyFill="1" applyBorder="1" applyAlignment="1" applyProtection="1">
      <alignment vertical="top" wrapText="1"/>
    </xf>
    <xf numFmtId="43" fontId="5" fillId="0" borderId="4" xfId="1" applyFont="1" applyFill="1" applyBorder="1" applyAlignment="1" applyProtection="1">
      <alignment horizontal="center" vertical="top" wrapText="1"/>
    </xf>
    <xf numFmtId="43" fontId="5" fillId="0" borderId="4" xfId="1" applyFont="1" applyFill="1" applyBorder="1" applyAlignment="1" applyProtection="1">
      <alignment vertical="top" wrapText="1"/>
    </xf>
    <xf numFmtId="43" fontId="5" fillId="0" borderId="11" xfId="1" applyFont="1" applyFill="1" applyBorder="1" applyAlignment="1" applyProtection="1">
      <alignment horizontal="center" vertical="top" wrapText="1"/>
    </xf>
    <xf numFmtId="43" fontId="5" fillId="0" borderId="11" xfId="1" applyFont="1" applyFill="1" applyBorder="1" applyAlignment="1" applyProtection="1">
      <alignment horizontal="left" vertical="top" wrapText="1"/>
    </xf>
    <xf numFmtId="9" fontId="5" fillId="0" borderId="4" xfId="2" applyFont="1" applyFill="1" applyBorder="1" applyAlignment="1" applyProtection="1">
      <alignment horizontal="right" vertical="top" wrapText="1"/>
    </xf>
    <xf numFmtId="43" fontId="5" fillId="0" borderId="4" xfId="1" applyFont="1" applyFill="1" applyBorder="1" applyAlignment="1" applyProtection="1">
      <alignment horizontal="right" vertical="top" wrapText="1"/>
    </xf>
    <xf numFmtId="43" fontId="5" fillId="0" borderId="4" xfId="1" applyFont="1" applyFill="1" applyBorder="1" applyAlignment="1" applyProtection="1">
      <alignment horizontal="left" vertical="top" wrapText="1"/>
    </xf>
    <xf numFmtId="43" fontId="5" fillId="0" borderId="4" xfId="1" applyFont="1" applyFill="1" applyBorder="1" applyAlignment="1" applyProtection="1">
      <alignment horizontal="center" vertical="top"/>
    </xf>
    <xf numFmtId="165" fontId="5" fillId="0" borderId="4" xfId="54" applyFont="1" applyFill="1" applyBorder="1" applyAlignment="1" applyProtection="1">
      <alignment vertical="top"/>
    </xf>
    <xf numFmtId="43" fontId="5" fillId="0" borderId="15" xfId="1" applyFont="1" applyFill="1" applyBorder="1" applyAlignment="1" applyProtection="1">
      <alignment vertical="top" wrapText="1"/>
    </xf>
    <xf numFmtId="43" fontId="5" fillId="0" borderId="9" xfId="1" applyFont="1" applyFill="1" applyBorder="1" applyAlignment="1" applyProtection="1">
      <alignment horizontal="center" vertical="top" wrapText="1"/>
    </xf>
    <xf numFmtId="43" fontId="5" fillId="0" borderId="9" xfId="1" applyFont="1" applyFill="1" applyBorder="1" applyAlignment="1" applyProtection="1">
      <alignment vertical="top" wrapText="1"/>
    </xf>
    <xf numFmtId="43" fontId="5" fillId="0" borderId="15" xfId="1" applyFont="1" applyFill="1" applyBorder="1" applyAlignment="1" applyProtection="1">
      <alignment horizontal="left" vertical="top"/>
    </xf>
    <xf numFmtId="43" fontId="5" fillId="0" borderId="15" xfId="1" applyFont="1" applyFill="1" applyBorder="1" applyAlignment="1" applyProtection="1">
      <alignment horizontal="center" vertical="top"/>
    </xf>
    <xf numFmtId="43" fontId="5" fillId="0" borderId="8" xfId="1" applyFont="1" applyFill="1" applyBorder="1" applyAlignment="1" applyProtection="1">
      <alignment horizontal="left" vertical="top" wrapText="1"/>
    </xf>
    <xf numFmtId="43" fontId="5" fillId="0" borderId="8" xfId="1" applyFont="1" applyFill="1" applyBorder="1" applyAlignment="1" applyProtection="1">
      <alignment horizontal="center" vertical="top" wrapText="1"/>
    </xf>
    <xf numFmtId="167" fontId="5" fillId="0" borderId="0" xfId="1" applyNumberFormat="1" applyFont="1" applyFill="1" applyAlignment="1" applyProtection="1">
      <alignment horizontal="right" vertical="top"/>
    </xf>
    <xf numFmtId="10" fontId="25" fillId="0" borderId="0" xfId="97" applyNumberFormat="1" applyFont="1" applyFill="1" applyAlignment="1" applyProtection="1">
      <alignment horizontal="right" vertical="top"/>
    </xf>
    <xf numFmtId="0" fontId="5" fillId="0" borderId="4" xfId="0" applyFont="1" applyBorder="1" applyAlignment="1">
      <alignment horizontal="center" vertical="top"/>
    </xf>
    <xf numFmtId="9" fontId="25" fillId="0" borderId="4" xfId="1" applyNumberFormat="1" applyFont="1" applyFill="1" applyBorder="1" applyAlignment="1" applyProtection="1">
      <alignment horizontal="right" vertical="top"/>
    </xf>
    <xf numFmtId="49" fontId="5" fillId="0" borderId="11" xfId="1" applyNumberFormat="1" applyFont="1" applyFill="1" applyBorder="1" applyAlignment="1" applyProtection="1">
      <alignment horizontal="left" vertical="top" wrapText="1"/>
    </xf>
    <xf numFmtId="168" fontId="5" fillId="0" borderId="0" xfId="1" applyNumberFormat="1" applyFont="1" applyFill="1" applyBorder="1" applyAlignment="1" applyProtection="1">
      <alignment vertical="top" wrapText="1"/>
    </xf>
    <xf numFmtId="9" fontId="5" fillId="0" borderId="0" xfId="2" applyFont="1" applyFill="1" applyBorder="1" applyAlignment="1" applyProtection="1">
      <alignment vertical="top" wrapText="1"/>
    </xf>
    <xf numFmtId="10" fontId="25" fillId="0" borderId="0" xfId="97" applyNumberFormat="1" applyFont="1" applyFill="1" applyAlignment="1" applyProtection="1">
      <alignment horizontal="center" vertical="top"/>
    </xf>
    <xf numFmtId="43" fontId="33" fillId="0" borderId="15" xfId="1" applyFont="1" applyFill="1" applyBorder="1" applyAlignment="1" applyProtection="1">
      <alignment horizontal="left" vertical="top"/>
    </xf>
    <xf numFmtId="43" fontId="5" fillId="0" borderId="0" xfId="1" applyFont="1" applyFill="1" applyBorder="1" applyAlignment="1" applyProtection="1">
      <alignment horizontal="left" vertical="top"/>
    </xf>
    <xf numFmtId="43" fontId="5" fillId="0" borderId="0" xfId="1" applyFont="1" applyFill="1" applyBorder="1" applyAlignment="1" applyProtection="1">
      <alignment horizontal="center" vertical="top"/>
    </xf>
    <xf numFmtId="43" fontId="5" fillId="0" borderId="0" xfId="1" applyFont="1" applyFill="1" applyBorder="1" applyAlignment="1" applyProtection="1">
      <alignment horizontal="center" vertical="top" wrapText="1"/>
    </xf>
    <xf numFmtId="43" fontId="5" fillId="0" borderId="1" xfId="1" applyFont="1" applyFill="1" applyBorder="1" applyAlignment="1" applyProtection="1">
      <alignment vertical="top" wrapText="1"/>
    </xf>
    <xf numFmtId="43" fontId="5" fillId="0" borderId="13" xfId="1" applyFont="1" applyFill="1" applyBorder="1" applyAlignment="1" applyProtection="1">
      <alignment horizontal="right" vertical="top" wrapText="1"/>
    </xf>
    <xf numFmtId="43" fontId="5" fillId="0" borderId="13" xfId="1" applyFont="1" applyFill="1" applyBorder="1" applyAlignment="1" applyProtection="1">
      <alignment horizontal="left" vertical="top" wrapText="1"/>
    </xf>
    <xf numFmtId="43" fontId="5" fillId="0" borderId="1" xfId="1" applyFont="1" applyFill="1" applyBorder="1" applyAlignment="1" applyProtection="1">
      <alignment horizontal="center" vertical="top"/>
    </xf>
    <xf numFmtId="43" fontId="5" fillId="0" borderId="3" xfId="1" applyFont="1" applyFill="1" applyBorder="1" applyAlignment="1" applyProtection="1">
      <alignment horizontal="left" vertical="top" wrapText="1"/>
    </xf>
    <xf numFmtId="43" fontId="0" fillId="0" borderId="0" xfId="1" applyFont="1" applyFill="1" applyBorder="1" applyAlignment="1" applyProtection="1">
      <alignment vertical="top"/>
    </xf>
    <xf numFmtId="43" fontId="4" fillId="0" borderId="8" xfId="1" applyFont="1" applyFill="1" applyBorder="1" applyAlignment="1" applyProtection="1">
      <alignment vertical="top"/>
    </xf>
    <xf numFmtId="1" fontId="5" fillId="0" borderId="4" xfId="1" applyNumberFormat="1" applyFont="1" applyFill="1" applyBorder="1" applyAlignment="1" applyProtection="1">
      <alignment horizontal="center" vertical="top" wrapText="1"/>
    </xf>
    <xf numFmtId="1" fontId="5" fillId="0" borderId="4" xfId="1" applyNumberFormat="1" applyFont="1" applyFill="1" applyBorder="1" applyAlignment="1" applyProtection="1">
      <alignment horizontal="left" vertical="top" wrapText="1"/>
    </xf>
    <xf numFmtId="168" fontId="5" fillId="0" borderId="4" xfId="1" applyNumberFormat="1" applyFont="1" applyFill="1" applyBorder="1" applyAlignment="1" applyProtection="1">
      <alignment horizontal="right" vertical="top" wrapText="1"/>
    </xf>
    <xf numFmtId="1" fontId="5" fillId="0" borderId="4" xfId="1" applyNumberFormat="1" applyFont="1" applyFill="1" applyBorder="1" applyAlignment="1" applyProtection="1">
      <alignment vertical="top" wrapText="1"/>
    </xf>
    <xf numFmtId="168" fontId="5" fillId="0" borderId="4" xfId="1" applyNumberFormat="1" applyFont="1" applyFill="1" applyBorder="1" applyAlignment="1" applyProtection="1">
      <alignment horizontal="center" vertical="top" wrapText="1"/>
    </xf>
    <xf numFmtId="168" fontId="5" fillId="0" borderId="4" xfId="1" applyNumberFormat="1" applyFont="1" applyFill="1" applyBorder="1" applyAlignment="1" applyProtection="1">
      <alignment vertical="top" wrapText="1"/>
    </xf>
    <xf numFmtId="43" fontId="5" fillId="0" borderId="6" xfId="1" applyFont="1" applyFill="1" applyBorder="1" applyAlignment="1" applyProtection="1">
      <alignment horizontal="center" vertical="top" wrapText="1"/>
    </xf>
    <xf numFmtId="43" fontId="5" fillId="0" borderId="10" xfId="1" applyFont="1" applyFill="1" applyBorder="1" applyAlignment="1" applyProtection="1">
      <alignment horizontal="center" vertical="top" wrapText="1"/>
    </xf>
    <xf numFmtId="43" fontId="5" fillId="0" borderId="5" xfId="1" applyFont="1" applyFill="1" applyBorder="1" applyAlignment="1" applyProtection="1">
      <alignment horizontal="right" vertical="top" wrapText="1"/>
    </xf>
    <xf numFmtId="43" fontId="5" fillId="0" borderId="5" xfId="1" applyFont="1" applyFill="1" applyBorder="1" applyAlignment="1" applyProtection="1">
      <alignment horizontal="center" vertical="top" wrapText="1"/>
    </xf>
    <xf numFmtId="43" fontId="5" fillId="0" borderId="1" xfId="1" applyFont="1" applyFill="1" applyBorder="1" applyAlignment="1" applyProtection="1">
      <alignment horizontal="left" vertical="top"/>
    </xf>
    <xf numFmtId="43" fontId="0" fillId="0" borderId="0" xfId="1" applyFont="1" applyFill="1" applyAlignment="1" applyProtection="1">
      <alignment horizontal="center" vertical="top"/>
    </xf>
    <xf numFmtId="9" fontId="5" fillId="0" borderId="4" xfId="2" applyFont="1" applyFill="1" applyBorder="1" applyAlignment="1" applyProtection="1">
      <alignment horizontal="right" vertical="top" wrapText="1"/>
      <protection locked="0"/>
    </xf>
    <xf numFmtId="49" fontId="5" fillId="0" borderId="4" xfId="36" applyNumberFormat="1" applyFont="1" applyBorder="1" applyAlignment="1">
      <alignment horizontal="center" vertical="top" wrapText="1"/>
    </xf>
    <xf numFmtId="170" fontId="5" fillId="0" borderId="4" xfId="36" applyNumberFormat="1" applyFont="1" applyBorder="1" applyAlignment="1">
      <alignment horizontal="center" vertical="top" wrapText="1"/>
    </xf>
    <xf numFmtId="165" fontId="5" fillId="0" borderId="4" xfId="36" applyNumberFormat="1" applyFont="1" applyBorder="1" applyAlignment="1">
      <alignment horizontal="center" vertical="top" wrapText="1"/>
    </xf>
    <xf numFmtId="0" fontId="33" fillId="0" borderId="4" xfId="36" applyFont="1" applyBorder="1" applyAlignment="1">
      <alignment vertical="top"/>
    </xf>
    <xf numFmtId="0" fontId="5" fillId="0" borderId="4" xfId="36" applyFont="1" applyBorder="1" applyAlignment="1">
      <alignment horizontal="center" vertical="top" wrapText="1"/>
    </xf>
    <xf numFmtId="0" fontId="5" fillId="0" borderId="4" xfId="36" applyFont="1" applyBorder="1" applyAlignment="1">
      <alignment vertical="top"/>
    </xf>
    <xf numFmtId="0" fontId="5" fillId="0" borderId="4" xfId="36" applyFont="1" applyBorder="1" applyAlignment="1">
      <alignment vertical="top" wrapText="1"/>
    </xf>
    <xf numFmtId="0" fontId="5" fillId="0" borderId="4" xfId="36" applyFont="1" applyBorder="1" applyAlignment="1">
      <alignment horizontal="center" vertical="top"/>
    </xf>
    <xf numFmtId="0" fontId="5" fillId="0" borderId="4" xfId="36" applyFont="1" applyBorder="1" applyAlignment="1">
      <alignment horizontal="left" vertical="top" wrapText="1"/>
    </xf>
    <xf numFmtId="0" fontId="5" fillId="0" borderId="11" xfId="36" applyFont="1" applyBorder="1" applyAlignment="1">
      <alignment horizontal="left" vertical="top" wrapText="1"/>
    </xf>
    <xf numFmtId="0" fontId="5" fillId="0" borderId="4" xfId="36" applyFont="1" applyBorder="1" applyAlignment="1">
      <alignment horizontal="right" vertical="top"/>
    </xf>
    <xf numFmtId="49" fontId="5" fillId="0" borderId="4" xfId="0" applyNumberFormat="1" applyFont="1" applyBorder="1" applyAlignment="1">
      <alignment horizontal="left" vertical="top" wrapText="1"/>
    </xf>
    <xf numFmtId="170" fontId="5" fillId="0" borderId="4" xfId="36" applyNumberFormat="1" applyFont="1" applyBorder="1" applyAlignment="1">
      <alignment horizontal="center" vertical="top"/>
    </xf>
    <xf numFmtId="2" fontId="5" fillId="0" borderId="4" xfId="1" applyNumberFormat="1" applyFont="1" applyFill="1" applyBorder="1" applyAlignment="1" applyProtection="1">
      <alignment horizontal="center" vertical="top" wrapText="1"/>
    </xf>
    <xf numFmtId="43" fontId="5" fillId="0" borderId="4" xfId="1" applyFont="1" applyFill="1" applyBorder="1" applyAlignment="1" applyProtection="1">
      <alignment horizontal="center" vertical="top" wrapText="1"/>
      <protection locked="0"/>
    </xf>
    <xf numFmtId="9" fontId="25" fillId="0" borderId="4" xfId="1" applyNumberFormat="1" applyFont="1" applyFill="1" applyBorder="1" applyAlignment="1" applyProtection="1">
      <alignment horizontal="right" vertical="top"/>
      <protection locked="0"/>
    </xf>
    <xf numFmtId="1" fontId="5" fillId="0" borderId="4" xfId="1" applyNumberFormat="1" applyFont="1" applyFill="1" applyBorder="1" applyAlignment="1" applyProtection="1">
      <alignment horizontal="center" vertical="top"/>
    </xf>
    <xf numFmtId="1" fontId="5" fillId="0" borderId="4" xfId="1" applyNumberFormat="1" applyFont="1" applyFill="1" applyBorder="1" applyAlignment="1" applyProtection="1">
      <alignment horizontal="center" vertical="top" wrapText="1"/>
      <protection locked="0"/>
    </xf>
    <xf numFmtId="167" fontId="5" fillId="0" borderId="0" xfId="1" applyNumberFormat="1" applyFont="1" applyFill="1" applyAlignment="1" applyProtection="1">
      <alignment horizontal="center" vertical="top"/>
    </xf>
    <xf numFmtId="1" fontId="5" fillId="0" borderId="4" xfId="1" applyNumberFormat="1" applyFont="1" applyBorder="1" applyAlignment="1" applyProtection="1">
      <alignment horizontal="center" vertical="top" wrapText="1"/>
    </xf>
    <xf numFmtId="43" fontId="5" fillId="0" borderId="4" xfId="1" applyFont="1" applyFill="1" applyBorder="1" applyAlignment="1" applyProtection="1">
      <alignment horizontal="left" vertical="top" wrapText="1"/>
      <protection locked="0"/>
    </xf>
    <xf numFmtId="43" fontId="5" fillId="0" borderId="4" xfId="1" applyFont="1" applyFill="1" applyBorder="1" applyAlignment="1" applyProtection="1">
      <alignment horizontal="right" vertical="top" wrapText="1"/>
      <protection locked="0"/>
    </xf>
    <xf numFmtId="43" fontId="5" fillId="0" borderId="4" xfId="1" applyFont="1" applyFill="1" applyBorder="1" applyAlignment="1" applyProtection="1">
      <alignment vertical="top" wrapText="1"/>
      <protection locked="0"/>
    </xf>
    <xf numFmtId="10" fontId="5" fillId="0" borderId="4" xfId="1" applyNumberFormat="1" applyFont="1" applyFill="1" applyBorder="1" applyAlignment="1" applyProtection="1">
      <alignment vertical="top" wrapText="1"/>
      <protection locked="0"/>
    </xf>
    <xf numFmtId="43" fontId="42" fillId="0" borderId="0" xfId="1" applyFont="1" applyFill="1" applyAlignment="1" applyProtection="1">
      <alignment vertical="top"/>
    </xf>
    <xf numFmtId="43" fontId="5" fillId="0" borderId="5" xfId="1" applyFont="1" applyFill="1" applyBorder="1" applyAlignment="1" applyProtection="1">
      <alignment horizontal="left" vertical="top" wrapText="1"/>
    </xf>
    <xf numFmtId="49" fontId="5" fillId="0" borderId="4" xfId="0" applyNumberFormat="1" applyFont="1" applyBorder="1" applyAlignment="1">
      <alignment horizontal="right" vertical="top" wrapText="1"/>
    </xf>
    <xf numFmtId="49" fontId="5" fillId="0" borderId="4" xfId="0" applyNumberFormat="1" applyFont="1" applyBorder="1" applyAlignment="1">
      <alignment horizontal="center" vertical="top" wrapText="1"/>
    </xf>
    <xf numFmtId="0" fontId="5" fillId="0" borderId="4" xfId="36" quotePrefix="1" applyFont="1" applyBorder="1" applyAlignment="1">
      <alignment vertical="top" wrapText="1"/>
    </xf>
    <xf numFmtId="49" fontId="5" fillId="0" borderId="4" xfId="0" applyNumberFormat="1" applyFont="1" applyBorder="1" applyAlignment="1">
      <alignment vertical="top" wrapText="1"/>
    </xf>
    <xf numFmtId="0" fontId="5" fillId="0" borderId="4" xfId="36" quotePrefix="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5" xfId="0" applyNumberFormat="1" applyFont="1" applyBorder="1" applyAlignment="1">
      <alignment horizontal="center" vertical="top" wrapText="1"/>
    </xf>
    <xf numFmtId="0" fontId="5" fillId="0" borderId="0" xfId="36" applyFont="1" applyAlignment="1">
      <alignment vertical="top"/>
    </xf>
    <xf numFmtId="168" fontId="25" fillId="0" borderId="0" xfId="98" applyNumberFormat="1" applyFont="1" applyFill="1" applyAlignment="1" applyProtection="1">
      <alignment horizontal="center" vertical="top"/>
    </xf>
    <xf numFmtId="0" fontId="5" fillId="0" borderId="11" xfId="36" applyFont="1" applyBorder="1" applyAlignment="1">
      <alignment vertical="top"/>
    </xf>
    <xf numFmtId="4" fontId="5" fillId="0" borderId="11" xfId="47" applyNumberFormat="1" applyFont="1" applyFill="1" applyBorder="1" applyAlignment="1" applyProtection="1">
      <alignment horizontal="center" vertical="top"/>
    </xf>
    <xf numFmtId="4" fontId="35" fillId="0" borderId="11" xfId="47" applyNumberFormat="1" applyFont="1" applyFill="1" applyBorder="1" applyAlignment="1" applyProtection="1">
      <alignment horizontal="center" vertical="top"/>
    </xf>
    <xf numFmtId="43" fontId="2" fillId="0" borderId="0" xfId="1" applyFont="1" applyFill="1" applyAlignment="1" applyProtection="1">
      <alignment vertical="top"/>
    </xf>
    <xf numFmtId="49" fontId="35" fillId="0" borderId="4" xfId="0" applyNumberFormat="1" applyFont="1" applyBorder="1" applyAlignment="1">
      <alignment horizontal="right" vertical="top" wrapText="1"/>
    </xf>
    <xf numFmtId="0" fontId="39" fillId="0" borderId="4" xfId="0" applyFont="1" applyBorder="1" applyAlignment="1">
      <alignment horizontal="left" vertical="top" wrapText="1"/>
    </xf>
    <xf numFmtId="43" fontId="35" fillId="0" borderId="4" xfId="1" applyFont="1" applyFill="1" applyBorder="1" applyAlignment="1" applyProtection="1">
      <alignment horizontal="center" vertical="top" wrapText="1"/>
    </xf>
    <xf numFmtId="43" fontId="35" fillId="0" borderId="4" xfId="1" applyFont="1" applyFill="1" applyBorder="1" applyAlignment="1" applyProtection="1">
      <alignment horizontal="right" vertical="top" wrapText="1"/>
    </xf>
    <xf numFmtId="164" fontId="39" fillId="0" borderId="4" xfId="0" applyNumberFormat="1" applyFont="1" applyBorder="1" applyAlignment="1">
      <alignment horizontal="right" vertical="top" wrapText="1"/>
    </xf>
    <xf numFmtId="43" fontId="0" fillId="0" borderId="11" xfId="1" applyFont="1" applyFill="1" applyBorder="1" applyAlignment="1" applyProtection="1">
      <alignment horizontal="center" vertical="top"/>
    </xf>
    <xf numFmtId="49"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36" fillId="0" borderId="4" xfId="0" applyFont="1" applyBorder="1" applyAlignment="1">
      <alignment horizontal="left" vertical="top" wrapText="1"/>
    </xf>
    <xf numFmtId="0" fontId="25" fillId="0" borderId="4" xfId="0" applyFont="1" applyBorder="1" applyAlignment="1">
      <alignment horizontal="left" vertical="top" wrapText="1"/>
    </xf>
    <xf numFmtId="0" fontId="36" fillId="0" borderId="4" xfId="0" applyFont="1" applyBorder="1" applyAlignment="1">
      <alignment horizontal="center" vertical="top" wrapText="1"/>
    </xf>
    <xf numFmtId="43" fontId="36" fillId="0" borderId="4" xfId="1" applyFont="1" applyFill="1" applyBorder="1" applyAlignment="1" applyProtection="1">
      <alignment horizontal="center" vertical="top" wrapText="1"/>
    </xf>
    <xf numFmtId="164" fontId="36" fillId="0" borderId="4" xfId="0" applyNumberFormat="1" applyFont="1" applyBorder="1" applyAlignment="1">
      <alignment horizontal="right" vertical="top" wrapText="1"/>
    </xf>
    <xf numFmtId="43" fontId="34" fillId="0" borderId="4" xfId="1" applyFont="1" applyFill="1" applyBorder="1" applyAlignment="1" applyProtection="1">
      <alignment horizontal="left" vertical="top" wrapText="1"/>
    </xf>
    <xf numFmtId="164" fontId="36" fillId="0" borderId="4" xfId="0" applyNumberFormat="1" applyFont="1" applyBorder="1" applyAlignment="1">
      <alignment horizontal="left" vertical="top" wrapText="1"/>
    </xf>
    <xf numFmtId="49" fontId="35" fillId="0" borderId="4" xfId="0" applyNumberFormat="1" applyFont="1" applyBorder="1" applyAlignment="1">
      <alignment horizontal="left" vertical="top" wrapText="1"/>
    </xf>
    <xf numFmtId="0" fontId="39" fillId="0" borderId="4" xfId="0" applyFont="1" applyBorder="1" applyAlignment="1">
      <alignment horizontal="center" vertical="top" wrapText="1"/>
    </xf>
    <xf numFmtId="43" fontId="39" fillId="0" borderId="4" xfId="1" applyFont="1" applyFill="1" applyBorder="1" applyAlignment="1" applyProtection="1">
      <alignment horizontal="center" vertical="top" wrapText="1"/>
    </xf>
    <xf numFmtId="164" fontId="39" fillId="0" borderId="4" xfId="0" applyNumberFormat="1" applyFont="1" applyBorder="1" applyAlignment="1">
      <alignment horizontal="left" vertical="top" wrapText="1"/>
    </xf>
    <xf numFmtId="49" fontId="41" fillId="0" borderId="4" xfId="0" applyNumberFormat="1" applyFont="1" applyBorder="1" applyAlignment="1">
      <alignment horizontal="right" vertical="top" wrapText="1"/>
    </xf>
    <xf numFmtId="49" fontId="5" fillId="0" borderId="13" xfId="0" applyNumberFormat="1" applyFont="1" applyBorder="1" applyAlignment="1">
      <alignment vertical="top" wrapText="1"/>
    </xf>
    <xf numFmtId="0" fontId="25" fillId="0" borderId="4" xfId="0" applyFont="1" applyBorder="1" applyAlignment="1">
      <alignment horizontal="right" vertical="top" wrapText="1"/>
    </xf>
    <xf numFmtId="0" fontId="25" fillId="0" borderId="4" xfId="0" applyFont="1" applyBorder="1" applyAlignment="1">
      <alignment horizontal="center" vertical="top" wrapText="1"/>
    </xf>
    <xf numFmtId="43" fontId="25" fillId="0" borderId="4" xfId="1" applyFont="1" applyFill="1" applyBorder="1" applyAlignment="1" applyProtection="1">
      <alignment horizontal="center" vertical="top" wrapText="1"/>
    </xf>
    <xf numFmtId="0" fontId="25" fillId="0" borderId="11" xfId="0" applyFont="1" applyBorder="1" applyAlignment="1">
      <alignment horizontal="right" vertical="top" wrapText="1"/>
    </xf>
    <xf numFmtId="0" fontId="25" fillId="0" borderId="11" xfId="0" applyFont="1" applyBorder="1" applyAlignment="1">
      <alignment horizontal="left" vertical="top" wrapText="1"/>
    </xf>
    <xf numFmtId="0" fontId="25" fillId="0" borderId="11" xfId="0" quotePrefix="1" applyFont="1" applyBorder="1" applyAlignment="1">
      <alignment horizontal="left" vertical="top" wrapText="1"/>
    </xf>
    <xf numFmtId="2" fontId="25" fillId="0" borderId="4" xfId="0" applyNumberFormat="1" applyFont="1" applyBorder="1" applyAlignment="1">
      <alignment horizontal="right" vertical="top" wrapText="1"/>
    </xf>
    <xf numFmtId="0" fontId="40" fillId="0" borderId="4" xfId="0" applyFont="1" applyBorder="1" applyAlignment="1">
      <alignment horizontal="right" vertical="top" wrapText="1"/>
    </xf>
    <xf numFmtId="0" fontId="40" fillId="0" borderId="4" xfId="0" applyFont="1" applyBorder="1" applyAlignment="1">
      <alignment horizontal="left" vertical="top" wrapText="1"/>
    </xf>
    <xf numFmtId="43" fontId="40" fillId="0" borderId="4" xfId="1" applyFont="1" applyFill="1" applyBorder="1" applyAlignment="1" applyProtection="1">
      <alignment horizontal="center" vertical="top" wrapText="1"/>
    </xf>
    <xf numFmtId="3" fontId="39" fillId="0" borderId="4" xfId="0" applyNumberFormat="1" applyFont="1" applyBorder="1" applyAlignment="1">
      <alignment horizontal="center" vertical="top" wrapText="1"/>
    </xf>
    <xf numFmtId="43" fontId="35" fillId="0" borderId="0" xfId="1" applyFont="1" applyFill="1" applyBorder="1" applyAlignment="1" applyProtection="1">
      <alignment horizontal="center" vertical="top" wrapText="1"/>
    </xf>
    <xf numFmtId="9" fontId="35" fillId="0" borderId="0" xfId="1" applyNumberFormat="1" applyFont="1" applyFill="1" applyBorder="1" applyAlignment="1" applyProtection="1">
      <alignment horizontal="left" vertical="top" wrapText="1"/>
    </xf>
    <xf numFmtId="1" fontId="5" fillId="0" borderId="11" xfId="1" applyNumberFormat="1" applyFont="1" applyFill="1" applyBorder="1" applyAlignment="1" applyProtection="1">
      <alignment horizontal="center" vertical="top" wrapText="1"/>
    </xf>
    <xf numFmtId="1" fontId="5" fillId="0" borderId="5" xfId="1" applyNumberFormat="1" applyFont="1" applyFill="1" applyBorder="1" applyAlignment="1" applyProtection="1">
      <alignment horizontal="center" vertical="top" wrapText="1"/>
    </xf>
    <xf numFmtId="49" fontId="5" fillId="0" borderId="4" xfId="1" applyNumberFormat="1" applyFont="1" applyFill="1" applyBorder="1" applyAlignment="1" applyProtection="1">
      <alignment horizontal="left" vertical="top" wrapText="1"/>
    </xf>
    <xf numFmtId="43" fontId="6" fillId="0" borderId="0" xfId="1" applyFont="1" applyFill="1" applyBorder="1" applyAlignment="1" applyProtection="1">
      <alignment horizontal="left" vertical="top" wrapText="1"/>
    </xf>
    <xf numFmtId="43" fontId="5" fillId="0" borderId="11" xfId="1" applyFont="1" applyFill="1" applyBorder="1" applyAlignment="1" applyProtection="1">
      <alignment vertical="top" wrapText="1"/>
      <protection locked="0"/>
    </xf>
    <xf numFmtId="1" fontId="5" fillId="0" borderId="4" xfId="1" applyNumberFormat="1" applyFont="1" applyFill="1" applyBorder="1" applyAlignment="1" applyProtection="1">
      <alignment horizontal="right" vertical="top" wrapText="1"/>
    </xf>
    <xf numFmtId="43" fontId="25" fillId="0" borderId="0" xfId="98" applyFont="1" applyFill="1" applyAlignment="1" applyProtection="1">
      <alignment horizontal="center" vertical="top"/>
      <protection locked="0"/>
    </xf>
    <xf numFmtId="1" fontId="36" fillId="0" borderId="4" xfId="1" applyNumberFormat="1" applyFont="1" applyFill="1" applyBorder="1" applyAlignment="1" applyProtection="1">
      <alignment horizontal="center" vertical="top" wrapText="1"/>
    </xf>
    <xf numFmtId="1" fontId="25" fillId="0" borderId="4" xfId="1" applyNumberFormat="1" applyFont="1" applyFill="1" applyBorder="1" applyAlignment="1">
      <alignment horizontal="center" vertical="top" wrapText="1"/>
    </xf>
    <xf numFmtId="2" fontId="25" fillId="0" borderId="4" xfId="0" applyNumberFormat="1" applyFont="1" applyBorder="1" applyAlignment="1" applyProtection="1">
      <alignment horizontal="right" vertical="top" wrapText="1"/>
      <protection locked="0"/>
    </xf>
    <xf numFmtId="1" fontId="25" fillId="0" borderId="4" xfId="1" applyNumberFormat="1" applyFont="1" applyFill="1" applyBorder="1" applyAlignment="1" applyProtection="1">
      <alignment horizontal="center" vertical="top" wrapText="1"/>
    </xf>
    <xf numFmtId="1" fontId="40" fillId="0" borderId="4" xfId="1" applyNumberFormat="1" applyFont="1" applyFill="1" applyBorder="1" applyAlignment="1" applyProtection="1">
      <alignment horizontal="center" vertical="top" wrapText="1"/>
    </xf>
    <xf numFmtId="12" fontId="5" fillId="0" borderId="13" xfId="1" quotePrefix="1" applyNumberFormat="1" applyFont="1" applyFill="1" applyBorder="1" applyAlignment="1" applyProtection="1">
      <alignment horizontal="right" vertical="top" wrapText="1"/>
    </xf>
    <xf numFmtId="49" fontId="5" fillId="0" borderId="5" xfId="102" applyNumberFormat="1" applyFont="1" applyBorder="1" applyAlignment="1">
      <alignment horizontal="center" vertical="top" wrapText="1"/>
    </xf>
    <xf numFmtId="49" fontId="5" fillId="0" borderId="5" xfId="102" applyNumberFormat="1" applyFont="1" applyBorder="1" applyAlignment="1">
      <alignment horizontal="left" vertical="top" wrapText="1"/>
    </xf>
    <xf numFmtId="0" fontId="5" fillId="0" borderId="4" xfId="1" applyNumberFormat="1" applyFont="1" applyFill="1" applyBorder="1" applyAlignment="1" applyProtection="1">
      <alignment vertical="top" wrapText="1"/>
    </xf>
    <xf numFmtId="43" fontId="5" fillId="0" borderId="29" xfId="1" applyFont="1" applyFill="1" applyBorder="1" applyAlignment="1" applyProtection="1">
      <alignment horizontal="center" vertical="top" wrapText="1"/>
    </xf>
    <xf numFmtId="0" fontId="5" fillId="0" borderId="4" xfId="1" applyNumberFormat="1" applyFont="1" applyFill="1" applyBorder="1" applyAlignment="1" applyProtection="1">
      <alignment horizontal="left" vertical="top" wrapText="1"/>
    </xf>
    <xf numFmtId="178" fontId="5" fillId="0" borderId="5" xfId="102" applyNumberFormat="1" applyFont="1" applyBorder="1" applyAlignment="1">
      <alignment horizontal="center" vertical="top" wrapText="1"/>
    </xf>
    <xf numFmtId="49" fontId="5" fillId="0" borderId="4" xfId="102" applyNumberFormat="1" applyFont="1" applyBorder="1" applyAlignment="1">
      <alignment horizontal="right" vertical="top" wrapText="1"/>
    </xf>
    <xf numFmtId="1" fontId="5" fillId="0" borderId="13" xfId="1" applyNumberFormat="1" applyFont="1" applyFill="1" applyBorder="1" applyAlignment="1" applyProtection="1">
      <alignment horizontal="center" vertical="top" wrapText="1"/>
    </xf>
    <xf numFmtId="1" fontId="5" fillId="0" borderId="13" xfId="1" applyNumberFormat="1" applyFont="1" applyFill="1" applyBorder="1" applyAlignment="1" applyProtection="1">
      <alignment horizontal="left" vertical="top" wrapText="1"/>
    </xf>
    <xf numFmtId="43" fontId="4" fillId="0" borderId="1" xfId="1" applyFont="1" applyFill="1" applyBorder="1" applyAlignment="1" applyProtection="1">
      <alignment vertical="top"/>
    </xf>
    <xf numFmtId="43" fontId="4" fillId="0" borderId="3" xfId="1" applyFont="1" applyFill="1" applyBorder="1" applyAlignment="1" applyProtection="1">
      <alignment vertical="top"/>
    </xf>
    <xf numFmtId="167" fontId="5" fillId="0" borderId="3" xfId="1" applyNumberFormat="1" applyFont="1" applyFill="1" applyBorder="1" applyAlignment="1" applyProtection="1">
      <alignment horizontal="right" vertical="top"/>
    </xf>
    <xf numFmtId="43" fontId="4" fillId="0" borderId="3" xfId="1" applyFont="1" applyFill="1" applyBorder="1" applyAlignment="1" applyProtection="1">
      <alignment horizontal="center" vertical="top"/>
    </xf>
    <xf numFmtId="43" fontId="5" fillId="0" borderId="5" xfId="104" applyNumberFormat="1" applyFont="1" applyBorder="1" applyAlignment="1">
      <alignment horizontal="right" vertical="top" wrapText="1"/>
    </xf>
    <xf numFmtId="43" fontId="5" fillId="0" borderId="5" xfId="104" applyNumberFormat="1" applyFont="1" applyBorder="1" applyAlignment="1">
      <alignment vertical="top" wrapText="1"/>
    </xf>
    <xf numFmtId="1" fontId="3" fillId="0" borderId="0" xfId="1" applyNumberFormat="1" applyFont="1" applyFill="1" applyAlignment="1" applyProtection="1">
      <alignment horizontal="center" vertical="top"/>
    </xf>
    <xf numFmtId="1" fontId="4" fillId="0" borderId="0" xfId="1" applyNumberFormat="1" applyFont="1" applyFill="1" applyAlignment="1" applyProtection="1">
      <alignment horizontal="center" vertical="top"/>
    </xf>
    <xf numFmtId="1" fontId="5" fillId="0" borderId="1" xfId="1" applyNumberFormat="1" applyFont="1" applyFill="1" applyBorder="1" applyAlignment="1" applyProtection="1">
      <alignment horizontal="center" vertical="top" wrapText="1"/>
    </xf>
    <xf numFmtId="1" fontId="5" fillId="0" borderId="3" xfId="1" applyNumberFormat="1" applyFont="1" applyFill="1" applyBorder="1" applyAlignment="1" applyProtection="1">
      <alignment horizontal="center" vertical="top" wrapText="1"/>
    </xf>
    <xf numFmtId="1" fontId="5" fillId="0" borderId="9" xfId="1" applyNumberFormat="1" applyFont="1" applyFill="1" applyBorder="1" applyAlignment="1" applyProtection="1">
      <alignment horizontal="center" vertical="top" wrapText="1"/>
    </xf>
    <xf numFmtId="1" fontId="0" fillId="0" borderId="11" xfId="1" applyNumberFormat="1" applyFont="1" applyFill="1" applyBorder="1" applyAlignment="1" applyProtection="1">
      <alignment horizontal="center" vertical="top"/>
    </xf>
    <xf numFmtId="1" fontId="5" fillId="0" borderId="6" xfId="1" applyNumberFormat="1" applyFont="1" applyFill="1" applyBorder="1" applyAlignment="1" applyProtection="1">
      <alignment horizontal="center" vertical="top" wrapText="1"/>
    </xf>
    <xf numFmtId="1" fontId="5" fillId="0" borderId="10" xfId="1" applyNumberFormat="1" applyFont="1" applyFill="1" applyBorder="1" applyAlignment="1" applyProtection="1">
      <alignment horizontal="center" vertical="top" wrapText="1"/>
    </xf>
    <xf numFmtId="1" fontId="4" fillId="0" borderId="3" xfId="1" applyNumberFormat="1" applyFont="1" applyFill="1" applyBorder="1" applyAlignment="1" applyProtection="1">
      <alignment horizontal="center" vertical="top"/>
    </xf>
    <xf numFmtId="1" fontId="0" fillId="0" borderId="0" xfId="1" applyNumberFormat="1" applyFont="1" applyFill="1" applyAlignment="1" applyProtection="1">
      <alignment horizontal="center" vertical="top"/>
    </xf>
    <xf numFmtId="43" fontId="5" fillId="0" borderId="4" xfId="2" applyNumberFormat="1" applyFont="1" applyFill="1" applyBorder="1" applyAlignment="1" applyProtection="1">
      <alignment horizontal="right" vertical="top" wrapText="1"/>
      <protection locked="0"/>
    </xf>
    <xf numFmtId="43" fontId="5" fillId="0" borderId="5" xfId="104" applyNumberFormat="1" applyFont="1" applyBorder="1" applyAlignment="1" applyProtection="1">
      <alignment vertical="top" wrapText="1"/>
      <protection locked="0"/>
    </xf>
    <xf numFmtId="43" fontId="5" fillId="0" borderId="5" xfId="104" applyNumberFormat="1" applyFont="1" applyBorder="1" applyAlignment="1" applyProtection="1">
      <alignment horizontal="right" vertical="top" wrapText="1"/>
      <protection locked="0"/>
    </xf>
    <xf numFmtId="4" fontId="5" fillId="0" borderId="5" xfId="102" applyNumberFormat="1" applyFont="1" applyBorder="1" applyAlignment="1" applyProtection="1">
      <alignment horizontal="right" vertical="top" wrapText="1"/>
      <protection locked="0"/>
    </xf>
    <xf numFmtId="4" fontId="5" fillId="0" borderId="5" xfId="102" applyNumberFormat="1" applyFont="1" applyBorder="1" applyAlignment="1" applyProtection="1">
      <alignment vertical="top" wrapText="1"/>
      <protection locked="0"/>
    </xf>
    <xf numFmtId="43" fontId="5" fillId="0" borderId="5" xfId="102" applyNumberFormat="1" applyFont="1" applyBorder="1" applyAlignment="1">
      <alignment horizontal="right" vertical="top" wrapText="1"/>
    </xf>
    <xf numFmtId="43" fontId="5" fillId="0" borderId="5" xfId="102" applyNumberFormat="1" applyFont="1" applyBorder="1" applyAlignment="1">
      <alignment vertical="top" wrapText="1"/>
    </xf>
    <xf numFmtId="43" fontId="5" fillId="0" borderId="4" xfId="104" applyNumberFormat="1" applyFont="1" applyBorder="1" applyAlignment="1">
      <alignment vertical="top" wrapText="1"/>
    </xf>
    <xf numFmtId="1" fontId="5" fillId="0" borderId="5" xfId="102" applyNumberFormat="1" applyFont="1" applyBorder="1" applyAlignment="1">
      <alignment horizontal="center" vertical="top" wrapText="1"/>
    </xf>
    <xf numFmtId="1" fontId="5" fillId="0" borderId="4" xfId="102" applyNumberFormat="1" applyFont="1" applyBorder="1" applyAlignment="1">
      <alignment horizontal="center" vertical="top" wrapText="1"/>
    </xf>
    <xf numFmtId="170" fontId="5" fillId="0" borderId="5" xfId="102" applyNumberFormat="1" applyFont="1" applyBorder="1" applyAlignment="1" applyProtection="1">
      <alignment horizontal="right" vertical="top" wrapText="1"/>
      <protection locked="0"/>
    </xf>
    <xf numFmtId="0" fontId="5" fillId="0" borderId="5" xfId="102" applyFont="1" applyBorder="1" applyAlignment="1">
      <alignment horizontal="right" vertical="top" wrapText="1"/>
    </xf>
    <xf numFmtId="168" fontId="5" fillId="0" borderId="13" xfId="1" applyNumberFormat="1" applyFont="1" applyFill="1" applyBorder="1" applyAlignment="1" applyProtection="1">
      <alignment horizontal="right" vertical="top" wrapText="1"/>
    </xf>
    <xf numFmtId="1" fontId="6" fillId="0" borderId="0" xfId="1" applyNumberFormat="1" applyFont="1" applyFill="1" applyBorder="1" applyAlignment="1" applyProtection="1">
      <alignment horizontal="left" vertical="top" wrapText="1"/>
    </xf>
    <xf numFmtId="43" fontId="5" fillId="0" borderId="9" xfId="1" applyFont="1" applyFill="1" applyBorder="1" applyAlignment="1" applyProtection="1">
      <alignment horizontal="right" vertical="top" wrapText="1"/>
    </xf>
    <xf numFmtId="3" fontId="5" fillId="0" borderId="5" xfId="102" applyNumberFormat="1" applyFont="1" applyBorder="1" applyAlignment="1">
      <alignment horizontal="center" vertical="top" wrapText="1"/>
    </xf>
    <xf numFmtId="10" fontId="5" fillId="0" borderId="5" xfId="102" applyNumberFormat="1" applyFont="1" applyBorder="1" applyAlignment="1" applyProtection="1">
      <alignment horizontal="right" vertical="top" wrapText="1"/>
      <protection locked="0"/>
    </xf>
    <xf numFmtId="49" fontId="5" fillId="0" borderId="4" xfId="104" applyNumberFormat="1" applyFont="1" applyBorder="1" applyAlignment="1">
      <alignment horizontal="right" vertical="top" wrapText="1"/>
    </xf>
    <xf numFmtId="49" fontId="5" fillId="0" borderId="5" xfId="104" applyNumberFormat="1" applyFont="1" applyBorder="1" applyAlignment="1">
      <alignment horizontal="left" vertical="top" wrapText="1"/>
    </xf>
    <xf numFmtId="0" fontId="5" fillId="0" borderId="5" xfId="104" applyFont="1" applyBorder="1" applyAlignment="1">
      <alignment horizontal="center" vertical="top" wrapText="1"/>
    </xf>
    <xf numFmtId="4" fontId="5" fillId="0" borderId="5" xfId="104" applyNumberFormat="1" applyFont="1" applyBorder="1" applyAlignment="1">
      <alignment vertical="top" wrapText="1"/>
    </xf>
    <xf numFmtId="0" fontId="5" fillId="0" borderId="4" xfId="104" applyFont="1" applyBorder="1" applyAlignment="1">
      <alignment horizontal="right" vertical="top" wrapText="1"/>
    </xf>
    <xf numFmtId="0" fontId="5" fillId="0" borderId="5" xfId="104" applyFont="1" applyBorder="1" applyAlignment="1">
      <alignment vertical="top" wrapText="1"/>
    </xf>
    <xf numFmtId="49" fontId="5" fillId="0" borderId="5" xfId="104" applyNumberFormat="1" applyFont="1" applyBorder="1" applyAlignment="1">
      <alignment horizontal="center" vertical="top" wrapText="1"/>
    </xf>
    <xf numFmtId="4" fontId="5" fillId="0" borderId="5" xfId="104" applyNumberFormat="1" applyFont="1" applyBorder="1" applyAlignment="1">
      <alignment horizontal="right" vertical="top" wrapText="1"/>
    </xf>
    <xf numFmtId="0" fontId="5" fillId="0" borderId="4" xfId="104" applyFont="1" applyBorder="1" applyAlignment="1">
      <alignment vertical="top" wrapText="1"/>
    </xf>
    <xf numFmtId="0" fontId="5" fillId="0" borderId="4" xfId="104" applyFont="1" applyBorder="1" applyAlignment="1">
      <alignment horizontal="center" vertical="top"/>
    </xf>
    <xf numFmtId="0" fontId="5" fillId="0" borderId="5" xfId="104" applyFont="1" applyBorder="1" applyAlignment="1">
      <alignment horizontal="center" vertical="top"/>
    </xf>
    <xf numFmtId="4" fontId="5" fillId="0" borderId="5" xfId="102" applyNumberFormat="1" applyFont="1" applyBorder="1" applyAlignment="1">
      <alignment horizontal="right" vertical="top" wrapText="1"/>
    </xf>
    <xf numFmtId="0" fontId="33" fillId="0" borderId="5" xfId="104" applyFont="1" applyBorder="1" applyAlignment="1">
      <alignment vertical="top" wrapText="1"/>
    </xf>
    <xf numFmtId="0" fontId="5" fillId="0" borderId="4" xfId="104" applyFont="1" applyBorder="1" applyAlignment="1">
      <alignment vertical="top"/>
    </xf>
    <xf numFmtId="0" fontId="5" fillId="0" borderId="0" xfId="104" applyFont="1" applyAlignment="1">
      <alignment vertical="top" wrapText="1"/>
    </xf>
    <xf numFmtId="4" fontId="5" fillId="0" borderId="5" xfId="102" applyNumberFormat="1" applyFont="1" applyBorder="1" applyAlignment="1">
      <alignment vertical="top" wrapText="1"/>
    </xf>
    <xf numFmtId="0" fontId="5" fillId="0" borderId="5" xfId="102" quotePrefix="1" applyFont="1" applyBorder="1" applyAlignment="1">
      <alignment vertical="top" wrapText="1"/>
    </xf>
    <xf numFmtId="49" fontId="5" fillId="0" borderId="4" xfId="102" applyNumberFormat="1" applyFont="1" applyBorder="1" applyAlignment="1">
      <alignment horizontal="left" vertical="top" wrapText="1"/>
    </xf>
    <xf numFmtId="0" fontId="5" fillId="0" borderId="4" xfId="102" applyFont="1" applyBorder="1" applyAlignment="1">
      <alignment vertical="top" wrapText="1"/>
    </xf>
    <xf numFmtId="0" fontId="40" fillId="0" borderId="11" xfId="0" applyFont="1" applyBorder="1" applyAlignment="1">
      <alignment horizontal="left" vertical="top" wrapText="1"/>
    </xf>
    <xf numFmtId="0" fontId="40" fillId="0" borderId="4" xfId="0" applyFont="1" applyBorder="1" applyAlignment="1">
      <alignment horizontal="center" vertical="top" wrapText="1"/>
    </xf>
    <xf numFmtId="1" fontId="5" fillId="0" borderId="4" xfId="104" applyNumberFormat="1" applyFont="1" applyBorder="1" applyAlignment="1">
      <alignment horizontal="center" vertical="top"/>
    </xf>
    <xf numFmtId="0" fontId="5" fillId="0" borderId="0" xfId="104" applyFont="1" applyAlignment="1">
      <alignment vertical="top"/>
    </xf>
    <xf numFmtId="4" fontId="5" fillId="0" borderId="4" xfId="104" applyNumberFormat="1" applyFont="1" applyBorder="1" applyAlignment="1">
      <alignment horizontal="right" vertical="top"/>
    </xf>
    <xf numFmtId="1" fontId="5" fillId="0" borderId="5" xfId="104" applyNumberFormat="1" applyFont="1" applyBorder="1" applyAlignment="1">
      <alignment horizontal="center" vertical="top"/>
    </xf>
    <xf numFmtId="0" fontId="43" fillId="0" borderId="0" xfId="104" applyFont="1" applyAlignment="1">
      <alignment vertical="top"/>
    </xf>
    <xf numFmtId="0" fontId="5" fillId="0" borderId="4" xfId="104" applyFont="1" applyBorder="1" applyAlignment="1">
      <alignment horizontal="center" vertical="top" wrapText="1"/>
    </xf>
    <xf numFmtId="49" fontId="5" fillId="0" borderId="4" xfId="104" applyNumberFormat="1" applyFont="1" applyBorder="1" applyAlignment="1">
      <alignment horizontal="center" vertical="top" wrapText="1"/>
    </xf>
    <xf numFmtId="49" fontId="5" fillId="0" borderId="4" xfId="104" applyNumberFormat="1" applyFont="1" applyBorder="1" applyAlignment="1">
      <alignment horizontal="left" vertical="top" wrapText="1"/>
    </xf>
    <xf numFmtId="1" fontId="5" fillId="0" borderId="4" xfId="104" applyNumberFormat="1" applyFont="1" applyBorder="1" applyAlignment="1">
      <alignment horizontal="center" vertical="top" wrapText="1"/>
    </xf>
    <xf numFmtId="4" fontId="5" fillId="0" borderId="4" xfId="104" applyNumberFormat="1" applyFont="1" applyBorder="1" applyAlignment="1">
      <alignment vertical="top" wrapText="1"/>
    </xf>
    <xf numFmtId="1" fontId="5" fillId="0" borderId="5" xfId="104" applyNumberFormat="1" applyFont="1" applyBorder="1" applyAlignment="1">
      <alignment horizontal="center" vertical="top" wrapText="1"/>
    </xf>
    <xf numFmtId="4" fontId="5" fillId="0" borderId="5" xfId="104" applyNumberFormat="1" applyFont="1" applyBorder="1" applyAlignment="1" applyProtection="1">
      <alignment horizontal="right" vertical="top" wrapText="1"/>
      <protection locked="0"/>
    </xf>
    <xf numFmtId="4" fontId="5" fillId="0" borderId="5" xfId="104" applyNumberFormat="1" applyFont="1" applyBorder="1" applyAlignment="1" applyProtection="1">
      <alignment vertical="top" wrapText="1"/>
      <protection locked="0"/>
    </xf>
    <xf numFmtId="1" fontId="5" fillId="0" borderId="4" xfId="102" applyNumberFormat="1" applyFont="1" applyBorder="1" applyAlignment="1">
      <alignment horizontal="center" vertical="top"/>
    </xf>
    <xf numFmtId="170" fontId="5" fillId="0" borderId="5" xfId="102" applyNumberFormat="1" applyFont="1" applyBorder="1" applyAlignment="1">
      <alignment horizontal="right" vertical="top" wrapText="1"/>
    </xf>
    <xf numFmtId="0" fontId="5" fillId="0" borderId="5" xfId="102" applyFont="1" applyBorder="1" applyAlignment="1">
      <alignment horizontal="left" vertical="top" wrapText="1"/>
    </xf>
    <xf numFmtId="43" fontId="5" fillId="0" borderId="5" xfId="102" applyNumberFormat="1" applyFont="1" applyBorder="1" applyAlignment="1" applyProtection="1">
      <alignment horizontal="right" vertical="top" wrapText="1"/>
      <protection locked="0"/>
    </xf>
    <xf numFmtId="179" fontId="5" fillId="0" borderId="5" xfId="103" applyNumberFormat="1" applyFont="1" applyFill="1" applyBorder="1" applyAlignment="1" applyProtection="1">
      <alignment horizontal="right" vertical="top" wrapText="1"/>
      <protection locked="0"/>
    </xf>
    <xf numFmtId="43" fontId="0" fillId="0" borderId="15" xfId="1" applyFont="1" applyFill="1" applyBorder="1" applyAlignment="1" applyProtection="1">
      <alignment vertical="top"/>
    </xf>
    <xf numFmtId="43" fontId="0" fillId="0" borderId="9" xfId="1" applyFont="1" applyFill="1" applyBorder="1" applyAlignment="1" applyProtection="1">
      <alignment vertical="top"/>
    </xf>
    <xf numFmtId="0" fontId="5" fillId="0" borderId="9" xfId="104" applyFont="1" applyBorder="1" applyAlignment="1">
      <alignment horizontal="right" vertical="top" wrapText="1"/>
    </xf>
    <xf numFmtId="0" fontId="5" fillId="0" borderId="11" xfId="102" applyFont="1" applyBorder="1" applyAlignment="1">
      <alignment horizontal="right" vertical="top" wrapText="1"/>
    </xf>
    <xf numFmtId="43" fontId="5" fillId="0" borderId="0" xfId="102" applyNumberFormat="1" applyFont="1" applyAlignment="1">
      <alignment vertical="top" wrapText="1"/>
    </xf>
    <xf numFmtId="0" fontId="5" fillId="0" borderId="11" xfId="102" applyFont="1" applyBorder="1" applyAlignment="1">
      <alignment vertical="top" wrapText="1"/>
    </xf>
    <xf numFmtId="0" fontId="5" fillId="0" borderId="11" xfId="104" applyFont="1" applyBorder="1" applyAlignment="1">
      <alignment vertical="top"/>
    </xf>
    <xf numFmtId="0" fontId="5" fillId="0" borderId="11" xfId="102" applyFont="1" applyBorder="1" applyAlignment="1">
      <alignment horizontal="center" vertical="top" wrapText="1"/>
    </xf>
    <xf numFmtId="1" fontId="5" fillId="0" borderId="11" xfId="102" applyNumberFormat="1" applyFont="1" applyBorder="1" applyAlignment="1">
      <alignment horizontal="center" vertical="top" wrapText="1"/>
    </xf>
    <xf numFmtId="4" fontId="5" fillId="0" borderId="11" xfId="102" applyNumberFormat="1" applyFont="1" applyBorder="1" applyAlignment="1">
      <alignment vertical="top" wrapText="1"/>
    </xf>
    <xf numFmtId="4" fontId="5" fillId="0" borderId="11" xfId="104" applyNumberFormat="1" applyFont="1" applyBorder="1" applyAlignment="1">
      <alignment vertical="top" wrapText="1"/>
    </xf>
    <xf numFmtId="43" fontId="5" fillId="0" borderId="11" xfId="102" applyNumberFormat="1" applyFont="1" applyBorder="1" applyAlignment="1">
      <alignment vertical="top" wrapText="1"/>
    </xf>
    <xf numFmtId="0" fontId="5" fillId="0" borderId="11" xfId="104" applyFont="1" applyBorder="1" applyAlignment="1">
      <alignment horizontal="right" vertical="top" wrapText="1"/>
    </xf>
    <xf numFmtId="49" fontId="5" fillId="0" borderId="11" xfId="104" applyNumberFormat="1" applyFont="1" applyBorder="1" applyAlignment="1">
      <alignment horizontal="center" vertical="top" wrapText="1"/>
    </xf>
    <xf numFmtId="1" fontId="5" fillId="0" borderId="11" xfId="104" applyNumberFormat="1" applyFont="1" applyBorder="1" applyAlignment="1">
      <alignment horizontal="center" vertical="top"/>
    </xf>
    <xf numFmtId="43" fontId="5" fillId="0" borderId="0" xfId="104" applyNumberFormat="1" applyFont="1" applyAlignment="1">
      <alignment horizontal="right" vertical="top" wrapText="1"/>
    </xf>
    <xf numFmtId="0" fontId="5" fillId="0" borderId="11" xfId="104" applyFont="1" applyBorder="1" applyAlignment="1">
      <alignment vertical="top" wrapText="1"/>
    </xf>
    <xf numFmtId="43" fontId="5" fillId="0" borderId="11" xfId="104" applyNumberFormat="1" applyFont="1" applyBorder="1" applyAlignment="1">
      <alignment horizontal="right" vertical="top" wrapText="1"/>
    </xf>
    <xf numFmtId="43" fontId="5" fillId="0" borderId="11" xfId="104" applyNumberFormat="1" applyFont="1" applyBorder="1" applyAlignment="1">
      <alignment vertical="top" wrapText="1"/>
    </xf>
    <xf numFmtId="4" fontId="5" fillId="0" borderId="4" xfId="104" applyNumberFormat="1" applyFont="1" applyBorder="1" applyAlignment="1" applyProtection="1">
      <alignment vertical="top" wrapText="1"/>
      <protection locked="0"/>
    </xf>
    <xf numFmtId="4" fontId="5" fillId="0" borderId="11" xfId="104" applyNumberFormat="1" applyFont="1" applyBorder="1" applyAlignment="1" applyProtection="1">
      <alignment vertical="top" wrapText="1"/>
      <protection locked="0"/>
    </xf>
    <xf numFmtId="4" fontId="5" fillId="0" borderId="0" xfId="104" applyNumberFormat="1" applyFont="1" applyAlignment="1" applyProtection="1">
      <alignment vertical="top" wrapText="1"/>
      <protection locked="0"/>
    </xf>
    <xf numFmtId="4" fontId="5" fillId="0" borderId="4" xfId="104" applyNumberFormat="1" applyFont="1" applyBorder="1" applyAlignment="1" applyProtection="1">
      <alignment horizontal="right" vertical="top"/>
      <protection locked="0"/>
    </xf>
    <xf numFmtId="43" fontId="5" fillId="0" borderId="15" xfId="1" applyFont="1" applyFill="1" applyBorder="1" applyAlignment="1">
      <alignment horizontal="left" vertical="top" wrapText="1"/>
    </xf>
    <xf numFmtId="43" fontId="5" fillId="0" borderId="15" xfId="1" applyFont="1" applyFill="1" applyBorder="1" applyAlignment="1">
      <alignment horizontal="center" vertical="top" wrapText="1"/>
    </xf>
    <xf numFmtId="1" fontId="5" fillId="0" borderId="15" xfId="1" applyNumberFormat="1" applyFont="1" applyFill="1" applyBorder="1" applyAlignment="1">
      <alignment horizontal="center" vertical="top" wrapText="1"/>
    </xf>
    <xf numFmtId="43" fontId="5" fillId="0" borderId="15" xfId="1" applyFont="1" applyFill="1" applyBorder="1" applyAlignment="1" applyProtection="1">
      <alignment vertical="top" wrapText="1"/>
      <protection locked="0"/>
    </xf>
    <xf numFmtId="43" fontId="5" fillId="0" borderId="0" xfId="102" applyNumberFormat="1" applyFont="1" applyAlignment="1">
      <alignment horizontal="center" vertical="top" wrapText="1"/>
    </xf>
    <xf numFmtId="0" fontId="5" fillId="0" borderId="0" xfId="102" applyFont="1" applyAlignment="1">
      <alignment horizontal="center" vertical="top" wrapText="1"/>
    </xf>
    <xf numFmtId="170" fontId="5" fillId="0" borderId="0" xfId="102" applyNumberFormat="1" applyFont="1" applyAlignment="1">
      <alignment horizontal="center" vertical="top" wrapText="1"/>
    </xf>
    <xf numFmtId="43" fontId="5" fillId="0" borderId="0" xfId="1" applyFont="1" applyFill="1" applyAlignment="1" applyProtection="1">
      <alignment horizontal="center" vertical="top" wrapText="1"/>
    </xf>
    <xf numFmtId="165" fontId="5" fillId="0" borderId="4" xfId="54" applyFont="1" applyFill="1" applyBorder="1" applyAlignment="1" applyProtection="1">
      <alignment horizontal="center" vertical="top"/>
    </xf>
    <xf numFmtId="165" fontId="5" fillId="0" borderId="4" xfId="36" applyNumberFormat="1" applyFont="1" applyBorder="1" applyAlignment="1">
      <alignment horizontal="center" vertical="top"/>
    </xf>
    <xf numFmtId="43" fontId="5" fillId="0" borderId="4" xfId="54" applyNumberFormat="1" applyFont="1" applyFill="1" applyBorder="1" applyAlignment="1" applyProtection="1">
      <alignment horizontal="center" vertical="top"/>
    </xf>
    <xf numFmtId="164" fontId="39" fillId="0" borderId="4" xfId="0" applyNumberFormat="1" applyFont="1" applyBorder="1" applyAlignment="1">
      <alignment horizontal="center" vertical="top" wrapText="1"/>
    </xf>
    <xf numFmtId="49" fontId="5" fillId="0" borderId="13" xfId="0" applyNumberFormat="1" applyFont="1" applyBorder="1" applyAlignment="1">
      <alignment horizontal="center" vertical="top" wrapText="1"/>
    </xf>
    <xf numFmtId="164" fontId="36" fillId="0" borderId="4" xfId="0" applyNumberFormat="1" applyFont="1" applyBorder="1" applyAlignment="1">
      <alignment horizontal="center" vertical="top" wrapText="1"/>
    </xf>
    <xf numFmtId="43" fontId="25" fillId="0" borderId="4" xfId="0" applyNumberFormat="1" applyFont="1" applyBorder="1" applyAlignment="1">
      <alignment horizontal="center" vertical="top" wrapText="1"/>
    </xf>
    <xf numFmtId="164" fontId="25" fillId="0" borderId="4" xfId="0" applyNumberFormat="1" applyFont="1" applyBorder="1" applyAlignment="1">
      <alignment horizontal="center" vertical="top" wrapText="1"/>
    </xf>
    <xf numFmtId="168" fontId="5" fillId="0" borderId="6" xfId="1" applyNumberFormat="1" applyFont="1" applyFill="1" applyBorder="1" applyAlignment="1" applyProtection="1">
      <alignment horizontal="center" vertical="top" wrapText="1"/>
    </xf>
    <xf numFmtId="168" fontId="5" fillId="0" borderId="10" xfId="1" applyNumberFormat="1" applyFont="1" applyFill="1" applyBorder="1" applyAlignment="1" applyProtection="1">
      <alignment horizontal="center" vertical="top" wrapText="1"/>
    </xf>
    <xf numFmtId="168" fontId="5" fillId="0" borderId="2" xfId="1" applyNumberFormat="1" applyFont="1" applyFill="1" applyBorder="1" applyAlignment="1" applyProtection="1">
      <alignment horizontal="center" vertical="top" wrapText="1"/>
    </xf>
    <xf numFmtId="168" fontId="5" fillId="0" borderId="0" xfId="1" applyNumberFormat="1" applyFont="1" applyFill="1" applyBorder="1" applyAlignment="1" applyProtection="1">
      <alignment horizontal="center" vertical="top" wrapText="1"/>
    </xf>
    <xf numFmtId="41" fontId="5" fillId="0" borderId="4" xfId="2" applyNumberFormat="1" applyFont="1" applyFill="1" applyBorder="1" applyAlignment="1" applyProtection="1">
      <alignment horizontal="right" vertical="top" wrapText="1"/>
      <protection locked="0"/>
    </xf>
    <xf numFmtId="43" fontId="33" fillId="0" borderId="15" xfId="1" applyFont="1" applyFill="1" applyBorder="1" applyAlignment="1">
      <alignment horizontal="left" vertical="top"/>
    </xf>
    <xf numFmtId="1" fontId="5" fillId="0" borderId="4" xfId="1" quotePrefix="1" applyNumberFormat="1" applyFont="1" applyFill="1" applyBorder="1" applyAlignment="1" applyProtection="1">
      <alignment horizontal="center" vertical="top" wrapText="1"/>
    </xf>
    <xf numFmtId="43" fontId="45" fillId="0" borderId="3" xfId="1" applyFont="1" applyFill="1" applyBorder="1" applyAlignment="1" applyProtection="1">
      <alignment horizontal="left" vertical="top" wrapText="1"/>
    </xf>
    <xf numFmtId="43" fontId="45" fillId="0" borderId="3" xfId="1" applyFont="1" applyFill="1" applyBorder="1" applyAlignment="1">
      <alignment horizontal="left" vertical="top" wrapText="1"/>
    </xf>
  </cellXfs>
  <cellStyles count="138">
    <cellStyle name="20% - Accent1" xfId="19" builtinId="30" customBuiltin="1"/>
    <cellStyle name="20% - Accent1 2" xfId="106" xr:uid="{6F2BB9F6-146B-4BC0-89B4-3C8C4705B565}"/>
    <cellStyle name="20% - Accent2" xfId="22" builtinId="34" customBuiltin="1"/>
    <cellStyle name="20% - Accent2 2" xfId="108" xr:uid="{F51CA015-1E63-4863-A247-3E07108A128F}"/>
    <cellStyle name="20% - Accent3" xfId="25" builtinId="38" customBuiltin="1"/>
    <cellStyle name="20% - Accent3 2" xfId="110" xr:uid="{2C7BFC9C-9627-46E1-A35C-D2F3F11ED681}"/>
    <cellStyle name="20% - Accent4" xfId="28" builtinId="42" customBuiltin="1"/>
    <cellStyle name="20% - Accent4 2" xfId="112" xr:uid="{0CED12EE-3430-41A0-94F6-328D9A9A8477}"/>
    <cellStyle name="20% - Accent5" xfId="31" builtinId="46" customBuiltin="1"/>
    <cellStyle name="20% - Accent5 2" xfId="114" xr:uid="{AF8A0901-81D6-44BF-BD83-254A02D92F7A}"/>
    <cellStyle name="20% - Accent6" xfId="34" builtinId="50" customBuiltin="1"/>
    <cellStyle name="20% - Accent6 2" xfId="116" xr:uid="{0363B4F4-C5D8-49F0-96A2-439A255C985F}"/>
    <cellStyle name="40% - Accent1" xfId="20" builtinId="31" customBuiltin="1"/>
    <cellStyle name="40% - Accent1 2" xfId="107" xr:uid="{6ABFD8DF-D164-4958-886E-3C9A4F66EB67}"/>
    <cellStyle name="40% - Accent2" xfId="23" builtinId="35" customBuiltin="1"/>
    <cellStyle name="40% - Accent2 2" xfId="109" xr:uid="{0567FBBA-940C-49F6-B699-564D34586163}"/>
    <cellStyle name="40% - Accent3" xfId="26" builtinId="39" customBuiltin="1"/>
    <cellStyle name="40% - Accent3 2" xfId="111" xr:uid="{C720EEE5-97B9-4733-AD66-2213A61465E7}"/>
    <cellStyle name="40% - Accent4" xfId="29" builtinId="43" customBuiltin="1"/>
    <cellStyle name="40% - Accent4 2" xfId="113" xr:uid="{AED7C65E-93D7-4446-9582-53D55CC3C46B}"/>
    <cellStyle name="40% - Accent5" xfId="32" builtinId="47" customBuiltin="1"/>
    <cellStyle name="40% - Accent5 2" xfId="115" xr:uid="{D48CDE5A-4EAE-4038-9757-859CD5D5E47D}"/>
    <cellStyle name="40% - Accent6" xfId="35" builtinId="51" customBuiltin="1"/>
    <cellStyle name="40% - Accent6 2" xfId="117" xr:uid="{451B20DB-3BF9-4BC6-BDAE-45F5DDDD21F0}"/>
    <cellStyle name="60% - Accent1 2" xfId="38" xr:uid="{00000000-0005-0000-0000-00000C000000}"/>
    <cellStyle name="60% - Accent2 2" xfId="39" xr:uid="{00000000-0005-0000-0000-00000D000000}"/>
    <cellStyle name="60% - Accent3 2" xfId="40" xr:uid="{00000000-0005-0000-0000-00000E000000}"/>
    <cellStyle name="60% - Accent4 2" xfId="41" xr:uid="{00000000-0005-0000-0000-00000F000000}"/>
    <cellStyle name="60% - Accent5 2" xfId="42" xr:uid="{00000000-0005-0000-0000-000010000000}"/>
    <cellStyle name="60% - Accent6 2" xfId="43" xr:uid="{00000000-0005-0000-0000-000011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9" builtinId="27" customBuiltin="1"/>
    <cellStyle name="Calculation" xfId="12" builtinId="22" customBuiltin="1"/>
    <cellStyle name="Check Cell" xfId="14" builtinId="23" customBuiltin="1"/>
    <cellStyle name="Comma" xfId="1" builtinId="3"/>
    <cellStyle name="Comma [2]" xfId="45" xr:uid="{00000000-0005-0000-0000-00001C000000}"/>
    <cellStyle name="Comma 10" xfId="98" xr:uid="{00000000-0005-0000-0000-00001D000000}"/>
    <cellStyle name="Comma 10 2" xfId="134" xr:uid="{F5F17CF8-5347-4CEC-BA6B-165EE38871A5}"/>
    <cellStyle name="Comma 11" xfId="101" xr:uid="{00000000-0005-0000-0000-00001E000000}"/>
    <cellStyle name="Comma 11 2" xfId="137" xr:uid="{36E0398D-7F85-4440-8A78-12E033E1C188}"/>
    <cellStyle name="Comma 12" xfId="62" xr:uid="{00000000-0005-0000-0000-00001F000000}"/>
    <cellStyle name="Comma 12 2" xfId="122" xr:uid="{7D8EA584-6F9F-40A0-B75F-58DB5D94B5A2}"/>
    <cellStyle name="Comma 13" xfId="99" xr:uid="{00000000-0005-0000-0000-000020000000}"/>
    <cellStyle name="Comma 13 2" xfId="135" xr:uid="{A240D164-DA91-444C-BDFC-7D8369669619}"/>
    <cellStyle name="Comma 14" xfId="100" xr:uid="{00000000-0005-0000-0000-000021000000}"/>
    <cellStyle name="Comma 14 2" xfId="136" xr:uid="{F96166E5-4083-4D2E-A6C0-011D91BED80D}"/>
    <cellStyle name="Comma 15" xfId="105" xr:uid="{3280FA4A-9EF5-4CB9-A93D-12A8FEBE3788}"/>
    <cellStyle name="Comma 2" xfId="84" xr:uid="{00000000-0005-0000-0000-000022000000}"/>
    <cellStyle name="Comma 2 2" xfId="46" xr:uid="{00000000-0005-0000-0000-000023000000}"/>
    <cellStyle name="Comma 2 2 2" xfId="121" xr:uid="{6D4BFD70-6365-4643-9518-77979A1FE21D}"/>
    <cellStyle name="Comma 2 3" xfId="127" xr:uid="{5FC15AFA-D7EC-4DF1-99BC-87292CD1CEB0}"/>
    <cellStyle name="Comma 3" xfId="94" xr:uid="{00000000-0005-0000-0000-000024000000}"/>
    <cellStyle name="Comma 3 2" xfId="131" xr:uid="{6AA9FCAC-364E-4791-91A0-FFBBA3670823}"/>
    <cellStyle name="Comma 4" xfId="47" xr:uid="{00000000-0005-0000-0000-000025000000}"/>
    <cellStyle name="Comma 5" xfId="48" xr:uid="{00000000-0005-0000-0000-000026000000}"/>
    <cellStyle name="Comma 6" xfId="44" xr:uid="{00000000-0005-0000-0000-000027000000}"/>
    <cellStyle name="Comma 6 2" xfId="120" xr:uid="{D3DB21EF-D61C-4843-8FFF-43C401AE0C95}"/>
    <cellStyle name="Comma 7" xfId="37" xr:uid="{00000000-0005-0000-0000-000028000000}"/>
    <cellStyle name="Comma 7 2" xfId="119" xr:uid="{272E9850-8FEB-4882-98AE-AF3A00C3C929}"/>
    <cellStyle name="Comma 8" xfId="97" xr:uid="{00000000-0005-0000-0000-000029000000}"/>
    <cellStyle name="Comma 8 2" xfId="133" xr:uid="{7D154F13-075A-43D7-9C4B-F64A2442BC9D}"/>
    <cellStyle name="Comma 9" xfId="96" xr:uid="{00000000-0005-0000-0000-00002A000000}"/>
    <cellStyle name="Comma 9 2" xfId="132" xr:uid="{3C4ECF62-9AC3-4D53-83D9-0DD69C65AA58}"/>
    <cellStyle name="Comma0" xfId="49" xr:uid="{00000000-0005-0000-0000-00002B000000}"/>
    <cellStyle name="Comma1" xfId="50" xr:uid="{00000000-0005-0000-0000-00002C000000}"/>
    <cellStyle name="Comma2" xfId="51" xr:uid="{00000000-0005-0000-0000-00002D000000}"/>
    <cellStyle name="Comma3" xfId="52" xr:uid="{00000000-0005-0000-0000-00002E000000}"/>
    <cellStyle name="Currency 2" xfId="53" xr:uid="{00000000-0005-0000-0000-00002F000000}"/>
    <cellStyle name="Currency 2 15" xfId="103" xr:uid="{9F254AA3-F9AF-4159-8257-E24EADD6A99A}"/>
    <cellStyle name="Currency 2 2" xfId="54" xr:uid="{00000000-0005-0000-0000-000030000000}"/>
    <cellStyle name="Currency 2 2 2" xfId="55" xr:uid="{00000000-0005-0000-0000-000031000000}"/>
    <cellStyle name="Currency 3" xfId="56" xr:uid="{00000000-0005-0000-0000-000032000000}"/>
    <cellStyle name="Currency 3 2" xfId="57" xr:uid="{00000000-0005-0000-0000-000033000000}"/>
    <cellStyle name="Currency 4" xfId="58" xr:uid="{00000000-0005-0000-0000-000034000000}"/>
    <cellStyle name="Currency 5" xfId="90" xr:uid="{00000000-0005-0000-0000-000035000000}"/>
    <cellStyle name="Currency 5 2" xfId="130" xr:uid="{67531D50-6F48-44AE-BAAE-C156420E7957}"/>
    <cellStyle name="Currency 6" xfId="83" xr:uid="{00000000-0005-0000-0000-000036000000}"/>
    <cellStyle name="Currency 6 2" xfId="126" xr:uid="{B4C812AB-9BFC-4A8C-BFED-8C84DAFBBD94}"/>
    <cellStyle name="Date" xfId="59" xr:uid="{00000000-0005-0000-0000-000037000000}"/>
    <cellStyle name="Date [dd-mmm-yy]" xfId="60" xr:uid="{00000000-0005-0000-0000-000038000000}"/>
    <cellStyle name="Date [mmm-yy]" xfId="61" xr:uid="{00000000-0005-0000-0000-000039000000}"/>
    <cellStyle name="Explanatory Text" xfId="16" builtinId="53" customBuiltin="1"/>
    <cellStyle name="Fix0" xfId="63" xr:uid="{00000000-0005-0000-0000-00003B000000}"/>
    <cellStyle name="Fix1" xfId="64" xr:uid="{00000000-0005-0000-0000-00003C000000}"/>
    <cellStyle name="Fix2" xfId="65" xr:uid="{00000000-0005-0000-0000-00003D000000}"/>
    <cellStyle name="Fixed" xfId="66" xr:uid="{00000000-0005-0000-0000-00003E000000}"/>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EADING1" xfId="67" xr:uid="{00000000-0005-0000-0000-000044000000}"/>
    <cellStyle name="HEADING2" xfId="68" xr:uid="{00000000-0005-0000-0000-000045000000}"/>
    <cellStyle name="Input" xfId="10" builtinId="20" customBuiltin="1"/>
    <cellStyle name="Linked Cell" xfId="13" builtinId="24" customBuiltin="1"/>
    <cellStyle name="Neutral 2" xfId="69" xr:uid="{00000000-0005-0000-0000-000049000000}"/>
    <cellStyle name="Normal" xfId="0" builtinId="0"/>
    <cellStyle name="Normal 10" xfId="93" xr:uid="{00000000-0005-0000-0000-00004B000000}"/>
    <cellStyle name="Normal 11" xfId="36" xr:uid="{00000000-0005-0000-0000-00004C000000}"/>
    <cellStyle name="Normal 11 2" xfId="118" xr:uid="{8C49B735-BEA9-4D57-8789-EE77D77F53BB}"/>
    <cellStyle name="Normal 2" xfId="3" xr:uid="{00000000-0005-0000-0000-00004D000000}"/>
    <cellStyle name="Normal 2 2" xfId="71" xr:uid="{00000000-0005-0000-0000-00004E000000}"/>
    <cellStyle name="Normal 2 2 2" xfId="88" xr:uid="{00000000-0005-0000-0000-00004F000000}"/>
    <cellStyle name="Normal 2 2 7" xfId="104" xr:uid="{7C2CBA8C-CD92-43FA-A37A-9007F8A2D566}"/>
    <cellStyle name="Normal 2 3" xfId="72" xr:uid="{00000000-0005-0000-0000-000050000000}"/>
    <cellStyle name="Normal 2 4" xfId="89" xr:uid="{00000000-0005-0000-0000-000051000000}"/>
    <cellStyle name="Normal 2 4 2" xfId="129" xr:uid="{9B5AA31A-3090-4CFE-A4EF-4EEF63DEC175}"/>
    <cellStyle name="Normal 2 5" xfId="70" xr:uid="{00000000-0005-0000-0000-000052000000}"/>
    <cellStyle name="Normal 3" xfId="73" xr:uid="{00000000-0005-0000-0000-000053000000}"/>
    <cellStyle name="Normal 3 2" xfId="95" xr:uid="{00000000-0005-0000-0000-000054000000}"/>
    <cellStyle name="Normal 340" xfId="102" xr:uid="{EB95B8AA-6316-4B07-87C9-031F81B9F5C7}"/>
    <cellStyle name="Normal 4" xfId="74" xr:uid="{00000000-0005-0000-0000-000055000000}"/>
    <cellStyle name="Normal 4 2" xfId="123" xr:uid="{CEC6C772-3B04-432E-A13C-27EFE88ED177}"/>
    <cellStyle name="Normal 5" xfId="75" xr:uid="{00000000-0005-0000-0000-000056000000}"/>
    <cellStyle name="Normal 6" xfId="87" xr:uid="{00000000-0005-0000-0000-000057000000}"/>
    <cellStyle name="Normal 7" xfId="76" xr:uid="{00000000-0005-0000-0000-000058000000}"/>
    <cellStyle name="Normal 7 2" xfId="124" xr:uid="{FFD13F74-FF45-480E-80C1-D4AD71902428}"/>
    <cellStyle name="Normal 8" xfId="86" xr:uid="{00000000-0005-0000-0000-000059000000}"/>
    <cellStyle name="Normal 9" xfId="91" xr:uid="{00000000-0005-0000-0000-00005A000000}"/>
    <cellStyle name="Note 2" xfId="77" xr:uid="{00000000-0005-0000-0000-00005B000000}"/>
    <cellStyle name="Note 2 2" xfId="125" xr:uid="{C81640DA-517C-43EA-80B1-0403597D84B2}"/>
    <cellStyle name="or" xfId="78" xr:uid="{00000000-0005-0000-0000-00005C000000}"/>
    <cellStyle name="Output" xfId="11" builtinId="21" customBuiltin="1"/>
    <cellStyle name="Percent" xfId="2" builtinId="5"/>
    <cellStyle name="Percent 2" xfId="80" xr:uid="{00000000-0005-0000-0000-00005F000000}"/>
    <cellStyle name="Percent 3" xfId="85" xr:uid="{00000000-0005-0000-0000-000060000000}"/>
    <cellStyle name="Percent 3 2" xfId="128" xr:uid="{F76BDF8D-9885-4AEC-8310-CADA04AFA2B9}"/>
    <cellStyle name="Percent 4" xfId="92" xr:uid="{00000000-0005-0000-0000-000061000000}"/>
    <cellStyle name="Percent 5" xfId="79" xr:uid="{00000000-0005-0000-0000-000062000000}"/>
    <cellStyle name="Title 2" xfId="81" xr:uid="{00000000-0005-0000-0000-000063000000}"/>
    <cellStyle name="Total" xfId="17" builtinId="25" customBuiltin="1"/>
    <cellStyle name="Total 2" xfId="82" xr:uid="{00000000-0005-0000-0000-000065000000}"/>
    <cellStyle name="Warning Text" xfId="15" builtinId="11"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331"/>
  <sheetViews>
    <sheetView showGridLines="0" tabSelected="1" view="pageBreakPreview" topLeftCell="B239" zoomScale="145" zoomScaleNormal="100" zoomScaleSheetLayoutView="145" workbookViewId="0">
      <selection activeCell="K277" sqref="K277"/>
    </sheetView>
  </sheetViews>
  <sheetFormatPr defaultColWidth="9.21875" defaultRowHeight="14.4"/>
  <cols>
    <col min="1" max="1" width="5.44140625" style="83" hidden="1" customWidth="1"/>
    <col min="2" max="2" width="8.21875" style="83" customWidth="1"/>
    <col min="3" max="3" width="4.21875" style="83" customWidth="1"/>
    <col min="4" max="4" width="38.77734375" style="83" customWidth="1"/>
    <col min="5" max="5" width="8.88671875" style="160" customWidth="1"/>
    <col min="6" max="7" width="13.44140625" style="160" customWidth="1"/>
    <col min="8" max="8" width="14" style="83" customWidth="1"/>
    <col min="9" max="9" width="9.21875" style="147"/>
    <col min="10" max="10" width="16.33203125" style="147" bestFit="1" customWidth="1"/>
    <col min="11" max="11" width="12.44140625" style="147" bestFit="1" customWidth="1"/>
    <col min="12" max="12" width="12.21875" style="147" bestFit="1" customWidth="1"/>
    <col min="13" max="13" width="10.5546875" style="147" bestFit="1" customWidth="1"/>
    <col min="14" max="72" width="9.21875" style="147"/>
    <col min="73" max="16384" width="9.21875" style="83"/>
  </cols>
  <sheetData>
    <row r="1" spans="1:72" s="35" customFormat="1" ht="13.8">
      <c r="A1" s="35" t="s">
        <v>0</v>
      </c>
      <c r="B1" s="95" t="s">
        <v>190</v>
      </c>
      <c r="E1" s="96"/>
      <c r="F1" s="96"/>
      <c r="G1" s="96"/>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row>
    <row r="2" spans="1:72" s="48" customFormat="1">
      <c r="B2" s="98" t="s">
        <v>702</v>
      </c>
      <c r="E2" s="99"/>
      <c r="F2" s="99"/>
      <c r="G2" s="99"/>
      <c r="H2" s="39"/>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row>
    <row r="3" spans="1:72" s="48" customFormat="1">
      <c r="B3" s="98"/>
      <c r="E3" s="99"/>
      <c r="F3" s="99"/>
      <c r="G3" s="99"/>
      <c r="H3" s="39"/>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row>
    <row r="4" spans="1:72" s="101" customFormat="1" ht="11.4">
      <c r="B4" s="102" t="s">
        <v>106</v>
      </c>
      <c r="C4" s="102" t="s">
        <v>2</v>
      </c>
      <c r="D4" s="102" t="s">
        <v>3</v>
      </c>
      <c r="E4" s="102" t="s">
        <v>4</v>
      </c>
      <c r="F4" s="102" t="s">
        <v>5</v>
      </c>
      <c r="G4" s="102" t="s">
        <v>6</v>
      </c>
      <c r="H4" s="9" t="s">
        <v>7</v>
      </c>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row>
    <row r="5" spans="1:72" s="101" customFormat="1" ht="11.4">
      <c r="B5" s="104"/>
      <c r="C5" s="104"/>
      <c r="D5" s="40" t="s">
        <v>111</v>
      </c>
      <c r="E5" s="105"/>
      <c r="F5" s="106"/>
      <c r="G5" s="106"/>
      <c r="H5" s="25"/>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row>
    <row r="6" spans="1:72" s="101" customFormat="1" ht="11.4">
      <c r="A6" s="101">
        <v>159</v>
      </c>
      <c r="B6" s="107" t="s">
        <v>8</v>
      </c>
      <c r="C6" s="108"/>
      <c r="D6" s="109" t="s">
        <v>9</v>
      </c>
      <c r="E6" s="110"/>
      <c r="F6" s="110"/>
      <c r="G6" s="110"/>
      <c r="H6" s="110"/>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row>
    <row r="7" spans="1:72" s="111" customFormat="1" ht="11.4">
      <c r="B7" s="112"/>
      <c r="C7" s="113"/>
      <c r="D7" s="113"/>
      <c r="E7" s="114"/>
      <c r="F7" s="149"/>
      <c r="G7" s="114"/>
      <c r="H7" s="115"/>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row>
    <row r="8" spans="1:72" s="111" customFormat="1" ht="22.8">
      <c r="A8" s="111">
        <v>2765</v>
      </c>
      <c r="B8" s="112" t="s">
        <v>10</v>
      </c>
      <c r="C8" s="116"/>
      <c r="D8" s="117" t="s">
        <v>11</v>
      </c>
      <c r="E8" s="114"/>
      <c r="F8" s="149"/>
      <c r="G8" s="114"/>
      <c r="H8" s="114"/>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row>
    <row r="9" spans="1:72" s="111" customFormat="1" ht="11.4">
      <c r="B9" s="112"/>
      <c r="C9" s="113"/>
      <c r="D9" s="113"/>
      <c r="E9" s="114"/>
      <c r="F9" s="149"/>
      <c r="G9" s="114"/>
      <c r="H9" s="115"/>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row>
    <row r="10" spans="1:72" s="111" customFormat="1" ht="11.4">
      <c r="A10" s="111">
        <v>2766</v>
      </c>
      <c r="B10" s="112"/>
      <c r="C10" s="116"/>
      <c r="D10" s="117" t="s">
        <v>12</v>
      </c>
      <c r="E10" s="114"/>
      <c r="F10" s="149"/>
      <c r="G10" s="114"/>
      <c r="H10" s="11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row>
    <row r="11" spans="1:72" s="111" customFormat="1" ht="11.4">
      <c r="B11" s="112"/>
      <c r="C11" s="113"/>
      <c r="D11" s="113"/>
      <c r="E11" s="114"/>
      <c r="F11" s="149"/>
      <c r="G11" s="114"/>
      <c r="H11" s="115"/>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row>
    <row r="12" spans="1:72" s="111" customFormat="1" ht="11.4">
      <c r="A12" s="111">
        <v>2767</v>
      </c>
      <c r="B12" s="112"/>
      <c r="C12" s="116" t="s">
        <v>13</v>
      </c>
      <c r="D12" s="117" t="s">
        <v>14</v>
      </c>
      <c r="E12" s="114" t="s">
        <v>15</v>
      </c>
      <c r="F12" s="149">
        <v>1000</v>
      </c>
      <c r="G12" s="176"/>
      <c r="H12" s="114">
        <f>F12*G12</f>
        <v>0</v>
      </c>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row>
    <row r="13" spans="1:72" s="111" customFormat="1" ht="11.4">
      <c r="B13" s="112"/>
      <c r="C13" s="113"/>
      <c r="D13" s="113"/>
      <c r="E13" s="114"/>
      <c r="F13" s="149"/>
      <c r="G13" s="114"/>
      <c r="H13" s="115"/>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row>
    <row r="14" spans="1:72" s="111" customFormat="1" ht="11.4">
      <c r="A14" s="111">
        <v>2770</v>
      </c>
      <c r="B14" s="112" t="s">
        <v>16</v>
      </c>
      <c r="C14" s="116"/>
      <c r="D14" s="117" t="s">
        <v>17</v>
      </c>
      <c r="E14" s="114"/>
      <c r="F14" s="149"/>
      <c r="G14" s="114"/>
      <c r="H14" s="114"/>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row>
    <row r="15" spans="1:72" s="111" customFormat="1" ht="11.4">
      <c r="B15" s="112"/>
      <c r="C15" s="113"/>
      <c r="D15" s="113"/>
      <c r="E15" s="114"/>
      <c r="F15" s="149"/>
      <c r="G15" s="114"/>
      <c r="H15" s="115"/>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row>
    <row r="16" spans="1:72" s="111" customFormat="1" ht="22.8">
      <c r="A16" s="111">
        <v>3610</v>
      </c>
      <c r="B16" s="112"/>
      <c r="C16" s="116"/>
      <c r="D16" s="117" t="s">
        <v>18</v>
      </c>
      <c r="E16" s="114" t="s">
        <v>19</v>
      </c>
      <c r="F16" s="149">
        <v>1</v>
      </c>
      <c r="G16" s="114">
        <v>5000000</v>
      </c>
      <c r="H16" s="114">
        <f>IF(E16 = CHAR(37), F16*G16/100,F16*G16)</f>
        <v>5000000</v>
      </c>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row>
    <row r="17" spans="1:72" s="111" customFormat="1" ht="11.4">
      <c r="B17" s="112"/>
      <c r="C17" s="113"/>
      <c r="D17" s="113"/>
      <c r="E17" s="114"/>
      <c r="F17" s="149"/>
      <c r="G17" s="114"/>
      <c r="H17" s="115"/>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row>
    <row r="18" spans="1:72" s="111" customFormat="1" ht="22.8">
      <c r="A18" s="111">
        <v>2772</v>
      </c>
      <c r="B18" s="112"/>
      <c r="C18" s="116"/>
      <c r="D18" s="117" t="s">
        <v>112</v>
      </c>
      <c r="E18" s="114" t="s">
        <v>20</v>
      </c>
      <c r="F18" s="149">
        <f>G16</f>
        <v>5000000</v>
      </c>
      <c r="G18" s="161"/>
      <c r="H18" s="114">
        <f>F18*G18</f>
        <v>0</v>
      </c>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row>
    <row r="19" spans="1:72" s="111" customFormat="1" ht="11.4">
      <c r="B19" s="112"/>
      <c r="C19" s="113"/>
      <c r="D19" s="113"/>
      <c r="E19" s="114"/>
      <c r="F19" s="149"/>
      <c r="G19" s="114"/>
      <c r="H19" s="115"/>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row>
    <row r="20" spans="1:72" s="111" customFormat="1" ht="11.4">
      <c r="A20" s="111">
        <v>1759</v>
      </c>
      <c r="B20" s="112" t="s">
        <v>21</v>
      </c>
      <c r="C20" s="116"/>
      <c r="D20" s="117" t="s">
        <v>22</v>
      </c>
      <c r="E20" s="114"/>
      <c r="F20" s="149"/>
      <c r="G20" s="114"/>
      <c r="H20" s="114"/>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row>
    <row r="21" spans="1:72" s="111" customFormat="1" ht="11.4">
      <c r="B21" s="112"/>
      <c r="C21" s="113"/>
      <c r="D21" s="113"/>
      <c r="E21" s="114"/>
      <c r="F21" s="149"/>
      <c r="G21" s="114"/>
      <c r="H21" s="115"/>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row>
    <row r="22" spans="1:72" s="111" customFormat="1" ht="34.200000000000003">
      <c r="A22" s="111">
        <v>1760</v>
      </c>
      <c r="B22" s="112"/>
      <c r="C22" s="116"/>
      <c r="D22" s="117" t="s">
        <v>23</v>
      </c>
      <c r="E22" s="114" t="s">
        <v>19</v>
      </c>
      <c r="F22" s="149">
        <v>1</v>
      </c>
      <c r="G22" s="114">
        <v>20000</v>
      </c>
      <c r="H22" s="114">
        <f>F22*G22</f>
        <v>20000</v>
      </c>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row>
    <row r="23" spans="1:72" s="111" customFormat="1" ht="11.4">
      <c r="B23" s="112"/>
      <c r="C23" s="113"/>
      <c r="D23" s="113"/>
      <c r="E23" s="114"/>
      <c r="F23" s="149"/>
      <c r="G23" s="114"/>
      <c r="H23" s="115"/>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row>
    <row r="24" spans="1:72" s="111" customFormat="1" ht="22.8">
      <c r="A24" s="111">
        <v>1761</v>
      </c>
      <c r="B24" s="112"/>
      <c r="C24" s="116"/>
      <c r="D24" s="117" t="s">
        <v>113</v>
      </c>
      <c r="E24" s="114" t="s">
        <v>20</v>
      </c>
      <c r="F24" s="149">
        <v>20000</v>
      </c>
      <c r="G24" s="161"/>
      <c r="H24" s="114">
        <f>F24*G24</f>
        <v>0</v>
      </c>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row>
    <row r="25" spans="1:72" s="111" customFormat="1" ht="11.4">
      <c r="B25" s="112"/>
      <c r="C25" s="113"/>
      <c r="D25" s="113"/>
      <c r="E25" s="114"/>
      <c r="F25" s="149"/>
      <c r="G25" s="114"/>
      <c r="H25" s="115"/>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row>
    <row r="26" spans="1:72" s="111" customFormat="1" ht="11.4">
      <c r="A26" s="111">
        <v>2810</v>
      </c>
      <c r="B26" s="112" t="s">
        <v>24</v>
      </c>
      <c r="C26" s="116"/>
      <c r="D26" s="117" t="s">
        <v>25</v>
      </c>
      <c r="E26" s="114"/>
      <c r="F26" s="149"/>
      <c r="G26" s="114"/>
      <c r="H26" s="114"/>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row>
    <row r="27" spans="1:72" s="111" customFormat="1" ht="11.4">
      <c r="B27" s="112"/>
      <c r="C27" s="113"/>
      <c r="D27" s="113"/>
      <c r="E27" s="114"/>
      <c r="F27" s="149"/>
      <c r="G27" s="114"/>
      <c r="H27" s="115"/>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row>
    <row r="28" spans="1:72" s="111" customFormat="1" ht="45.6">
      <c r="A28" s="111">
        <v>2812</v>
      </c>
      <c r="B28" s="112"/>
      <c r="C28" s="116"/>
      <c r="D28" s="117" t="s">
        <v>114</v>
      </c>
      <c r="E28" s="114" t="s">
        <v>26</v>
      </c>
      <c r="F28" s="149">
        <v>1</v>
      </c>
      <c r="G28" s="176"/>
      <c r="H28" s="114">
        <f>F28*G28</f>
        <v>0</v>
      </c>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row>
    <row r="29" spans="1:72" s="111" customFormat="1" ht="11.4">
      <c r="B29" s="112"/>
      <c r="C29" s="113"/>
      <c r="D29" s="113"/>
      <c r="E29" s="114"/>
      <c r="F29" s="149"/>
      <c r="G29" s="114"/>
      <c r="H29" s="115"/>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row>
    <row r="30" spans="1:72" s="111" customFormat="1" ht="34.200000000000003">
      <c r="A30" s="111">
        <v>2814</v>
      </c>
      <c r="B30" s="112"/>
      <c r="C30" s="116"/>
      <c r="D30" s="117" t="s">
        <v>115</v>
      </c>
      <c r="E30" s="114" t="s">
        <v>26</v>
      </c>
      <c r="F30" s="149">
        <v>1</v>
      </c>
      <c r="G30" s="176"/>
      <c r="H30" s="114">
        <f>F30*G30</f>
        <v>0</v>
      </c>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row>
    <row r="31" spans="1:72" s="111" customFormat="1" ht="11.4">
      <c r="B31" s="112"/>
      <c r="C31" s="113"/>
      <c r="D31" s="113"/>
      <c r="E31" s="114"/>
      <c r="F31" s="149"/>
      <c r="G31" s="114"/>
      <c r="H31" s="115"/>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row>
    <row r="32" spans="1:72" s="111" customFormat="1" ht="57">
      <c r="A32" s="111">
        <v>2816</v>
      </c>
      <c r="B32" s="112"/>
      <c r="C32" s="116"/>
      <c r="D32" s="117" t="s">
        <v>116</v>
      </c>
      <c r="E32" s="114" t="s">
        <v>27</v>
      </c>
      <c r="F32" s="149">
        <v>12</v>
      </c>
      <c r="G32" s="176"/>
      <c r="H32" s="114">
        <f>F32*G32</f>
        <v>0</v>
      </c>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row>
    <row r="33" spans="2:72" s="111" customFormat="1" ht="11.4">
      <c r="B33" s="112"/>
      <c r="C33" s="113"/>
      <c r="D33" s="113"/>
      <c r="E33" s="114"/>
      <c r="F33" s="149"/>
      <c r="G33" s="114"/>
      <c r="H33" s="115"/>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row>
    <row r="34" spans="2:72" s="111" customFormat="1" ht="45.6">
      <c r="B34" s="119"/>
      <c r="C34" s="119"/>
      <c r="D34" s="120" t="s">
        <v>196</v>
      </c>
      <c r="E34" s="114" t="s">
        <v>27</v>
      </c>
      <c r="F34" s="149">
        <v>12</v>
      </c>
      <c r="G34" s="176"/>
      <c r="H34" s="119">
        <f>F34*G34</f>
        <v>0</v>
      </c>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row>
    <row r="35" spans="2:72" s="111" customFormat="1" ht="11.4">
      <c r="B35" s="112"/>
      <c r="C35" s="113"/>
      <c r="D35" s="113"/>
      <c r="E35" s="114"/>
      <c r="F35" s="149"/>
      <c r="G35" s="114"/>
      <c r="H35" s="115"/>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row>
    <row r="36" spans="2:72" s="111" customFormat="1" ht="11.4">
      <c r="B36" s="112"/>
      <c r="C36" s="113"/>
      <c r="D36" s="117" t="s">
        <v>200</v>
      </c>
      <c r="E36" s="162"/>
      <c r="F36" s="149"/>
      <c r="G36" s="163"/>
      <c r="H36" s="164"/>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row>
    <row r="37" spans="2:72" s="111" customFormat="1" ht="12">
      <c r="B37" s="112"/>
      <c r="C37" s="113"/>
      <c r="D37" s="165"/>
      <c r="E37" s="166"/>
      <c r="F37" s="149"/>
      <c r="G37" s="114"/>
      <c r="H37" s="164"/>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row>
    <row r="38" spans="2:72" s="111" customFormat="1" ht="11.4">
      <c r="B38" s="112"/>
      <c r="C38" s="113"/>
      <c r="D38" s="167" t="s">
        <v>201</v>
      </c>
      <c r="E38" s="162" t="s">
        <v>19</v>
      </c>
      <c r="F38" s="149">
        <v>1</v>
      </c>
      <c r="G38" s="114">
        <v>300000</v>
      </c>
      <c r="H38" s="119">
        <f>F38*G38</f>
        <v>300000</v>
      </c>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row>
    <row r="39" spans="2:72" s="111" customFormat="1" ht="12">
      <c r="B39" s="112"/>
      <c r="C39" s="113"/>
      <c r="D39" s="165"/>
      <c r="E39" s="162"/>
      <c r="F39" s="149"/>
      <c r="G39" s="114"/>
      <c r="H39" s="119"/>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row>
    <row r="40" spans="2:72" s="111" customFormat="1" ht="22.8">
      <c r="B40" s="112"/>
      <c r="C40" s="113"/>
      <c r="D40" s="168" t="s">
        <v>202</v>
      </c>
      <c r="E40" s="162" t="s">
        <v>19</v>
      </c>
      <c r="F40" s="149">
        <v>1</v>
      </c>
      <c r="G40" s="114">
        <v>80000</v>
      </c>
      <c r="H40" s="119">
        <f>F40*G40</f>
        <v>80000</v>
      </c>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row>
    <row r="41" spans="2:72" s="111" customFormat="1" ht="11.4">
      <c r="B41" s="112"/>
      <c r="C41" s="113"/>
      <c r="D41" s="167"/>
      <c r="E41" s="169"/>
      <c r="F41" s="149"/>
      <c r="G41" s="169"/>
      <c r="H41" s="119"/>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row>
    <row r="42" spans="2:72" s="111" customFormat="1" ht="22.8">
      <c r="B42" s="112"/>
      <c r="C42" s="113"/>
      <c r="D42" s="168" t="s">
        <v>207</v>
      </c>
      <c r="E42" s="169" t="s">
        <v>20</v>
      </c>
      <c r="F42" s="149">
        <f>G38+G40</f>
        <v>380000</v>
      </c>
      <c r="G42" s="161"/>
      <c r="H42" s="119">
        <f>F42*G42</f>
        <v>0</v>
      </c>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row>
    <row r="43" spans="2:72" s="111" customFormat="1" ht="11.4">
      <c r="B43" s="113"/>
      <c r="C43" s="113"/>
      <c r="D43" s="167"/>
      <c r="E43" s="169"/>
      <c r="F43" s="149"/>
      <c r="G43" s="169"/>
      <c r="H43" s="119"/>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row>
    <row r="44" spans="2:72" s="111" customFormat="1" ht="11.4">
      <c r="B44" s="113"/>
      <c r="C44" s="113"/>
      <c r="D44" s="167" t="s">
        <v>204</v>
      </c>
      <c r="E44" s="169" t="s">
        <v>205</v>
      </c>
      <c r="F44" s="149">
        <v>1</v>
      </c>
      <c r="G44" s="114">
        <v>175000</v>
      </c>
      <c r="H44" s="119">
        <f>F44*G44</f>
        <v>175000</v>
      </c>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row>
    <row r="45" spans="2:72" s="111" customFormat="1" ht="11.4">
      <c r="B45" s="113"/>
      <c r="C45" s="113"/>
      <c r="D45" s="167"/>
      <c r="E45" s="169"/>
      <c r="F45" s="149"/>
      <c r="G45" s="119"/>
      <c r="H45" s="119"/>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row>
    <row r="46" spans="2:72" s="111" customFormat="1" ht="22.8">
      <c r="B46" s="113"/>
      <c r="C46" s="113"/>
      <c r="D46" s="170" t="s">
        <v>206</v>
      </c>
      <c r="E46" s="169" t="s">
        <v>20</v>
      </c>
      <c r="F46" s="149">
        <f>H44</f>
        <v>175000</v>
      </c>
      <c r="G46" s="161"/>
      <c r="H46" s="119">
        <f>F46*G46</f>
        <v>0</v>
      </c>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row>
    <row r="47" spans="2:72" s="111" customFormat="1" ht="11.4">
      <c r="B47" s="113"/>
      <c r="C47" s="113"/>
      <c r="D47" s="170"/>
      <c r="E47" s="169"/>
      <c r="F47" s="121"/>
      <c r="G47" s="118"/>
      <c r="H47" s="122"/>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row>
    <row r="48" spans="2:72" s="111" customFormat="1" ht="11.4">
      <c r="B48" s="113"/>
      <c r="C48" s="113"/>
      <c r="D48" s="171"/>
      <c r="E48" s="169"/>
      <c r="F48" s="121"/>
      <c r="G48" s="118"/>
      <c r="H48" s="122"/>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row>
    <row r="49" spans="1:72" s="111" customFormat="1" ht="11.4">
      <c r="B49" s="113"/>
      <c r="C49" s="113"/>
      <c r="D49" s="113"/>
      <c r="E49" s="114"/>
      <c r="F49" s="114"/>
      <c r="G49" s="114"/>
      <c r="H49" s="115"/>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row>
    <row r="50" spans="1:72" s="111" customFormat="1" ht="11.4">
      <c r="B50" s="113"/>
      <c r="C50" s="113"/>
      <c r="D50" s="113"/>
      <c r="E50" s="114"/>
      <c r="F50" s="114"/>
      <c r="G50" s="114"/>
      <c r="H50" s="115"/>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row>
    <row r="51" spans="1:72" s="101" customFormat="1" ht="11.4">
      <c r="B51" s="123"/>
      <c r="C51" s="123"/>
      <c r="D51" s="123"/>
      <c r="E51" s="124"/>
      <c r="F51" s="124"/>
      <c r="G51" s="124"/>
      <c r="H51" s="125"/>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row>
    <row r="52" spans="1:72" s="101" customFormat="1" ht="11.4">
      <c r="B52" s="126" t="s">
        <v>215</v>
      </c>
      <c r="C52" s="127"/>
      <c r="D52" s="128"/>
      <c r="E52" s="129"/>
      <c r="F52" s="106"/>
      <c r="G52" s="106"/>
      <c r="H52" s="23">
        <f>SUM(H6:H51)</f>
        <v>5575000</v>
      </c>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row>
    <row r="53" spans="1:72" s="48" customFormat="1" ht="12">
      <c r="D53" s="130">
        <v>101</v>
      </c>
      <c r="E53" s="99"/>
      <c r="F53" s="99"/>
      <c r="G53" s="99"/>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row>
    <row r="54" spans="1:72" s="35" customFormat="1" ht="13.8">
      <c r="B54" s="95" t="s">
        <v>190</v>
      </c>
      <c r="E54" s="96"/>
      <c r="F54" s="96"/>
      <c r="G54" s="96"/>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row>
    <row r="55" spans="1:72" s="35" customFormat="1" ht="13.8">
      <c r="B55" s="95" t="str">
        <f>B2</f>
        <v>SECTION A - PRELIMINARY AND GENERAL</v>
      </c>
      <c r="E55" s="96"/>
      <c r="F55" s="96"/>
      <c r="G55" s="96"/>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row>
    <row r="56" spans="1:72" s="48" customFormat="1" ht="12">
      <c r="E56" s="99"/>
      <c r="F56" s="99"/>
      <c r="G56" s="99"/>
      <c r="H56" s="39"/>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row>
    <row r="57" spans="1:72" s="101" customFormat="1" ht="11.4">
      <c r="B57" s="102" t="s">
        <v>106</v>
      </c>
      <c r="C57" s="102" t="s">
        <v>2</v>
      </c>
      <c r="D57" s="102" t="s">
        <v>3</v>
      </c>
      <c r="E57" s="102" t="s">
        <v>4</v>
      </c>
      <c r="F57" s="102" t="s">
        <v>5</v>
      </c>
      <c r="G57" s="102" t="s">
        <v>6</v>
      </c>
      <c r="H57" s="9" t="s">
        <v>7</v>
      </c>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row>
    <row r="58" spans="1:72" s="101" customFormat="1" ht="11.4">
      <c r="B58" s="104"/>
      <c r="C58" s="104"/>
      <c r="D58" s="40" t="s">
        <v>111</v>
      </c>
      <c r="E58" s="105"/>
      <c r="F58" s="106"/>
      <c r="G58" s="106"/>
      <c r="H58" s="23">
        <f>H52</f>
        <v>5575000</v>
      </c>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row>
    <row r="59" spans="1:72" s="101" customFormat="1" ht="11.4">
      <c r="A59" s="101">
        <v>198</v>
      </c>
      <c r="B59" s="107" t="s">
        <v>8</v>
      </c>
      <c r="C59" s="108"/>
      <c r="D59" s="109" t="s">
        <v>9</v>
      </c>
      <c r="E59" s="110"/>
      <c r="F59" s="110"/>
      <c r="G59" s="110"/>
      <c r="H59" s="110"/>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row>
    <row r="60" spans="1:72" s="101" customFormat="1" ht="11.4">
      <c r="B60" s="112"/>
      <c r="C60" s="113"/>
      <c r="D60" s="113"/>
      <c r="E60" s="114"/>
      <c r="F60" s="114"/>
      <c r="G60" s="114"/>
      <c r="H60" s="115"/>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row>
    <row r="61" spans="1:72" s="101" customFormat="1" ht="22.8">
      <c r="A61" s="101">
        <v>199</v>
      </c>
      <c r="B61" s="112"/>
      <c r="C61" s="116"/>
      <c r="D61" s="117" t="s">
        <v>211</v>
      </c>
      <c r="E61" s="114"/>
      <c r="F61" s="114"/>
      <c r="G61" s="120"/>
      <c r="H61" s="114"/>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row>
    <row r="62" spans="1:72" s="101" customFormat="1" ht="22.8">
      <c r="B62" s="112"/>
      <c r="C62" s="113"/>
      <c r="D62" s="117" t="s">
        <v>212</v>
      </c>
      <c r="E62" s="114"/>
      <c r="F62" s="114"/>
      <c r="G62" s="120"/>
      <c r="H62" s="115"/>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row>
    <row r="63" spans="1:72" s="101" customFormat="1" ht="11.4">
      <c r="A63" s="101">
        <v>200</v>
      </c>
      <c r="B63" s="112"/>
      <c r="C63" s="116"/>
      <c r="D63" s="117"/>
      <c r="E63" s="114"/>
      <c r="F63" s="175"/>
      <c r="G63" s="120"/>
      <c r="H63" s="114"/>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row>
    <row r="64" spans="1:72" s="101" customFormat="1" ht="11.4">
      <c r="B64" s="172" t="s">
        <v>213</v>
      </c>
      <c r="C64" s="169"/>
      <c r="D64" s="173" t="s">
        <v>287</v>
      </c>
      <c r="E64" s="174" t="s">
        <v>205</v>
      </c>
      <c r="F64" s="149">
        <v>1</v>
      </c>
      <c r="G64" s="120">
        <v>125000</v>
      </c>
      <c r="H64" s="114">
        <f>F64*G64</f>
        <v>125000</v>
      </c>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row>
    <row r="65" spans="1:72" s="101" customFormat="1" ht="11.4">
      <c r="A65" s="101">
        <v>201</v>
      </c>
      <c r="B65" s="172"/>
      <c r="C65" s="169"/>
      <c r="D65" s="173"/>
      <c r="E65" s="174"/>
      <c r="F65" s="178"/>
      <c r="G65" s="131"/>
      <c r="H65" s="114"/>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row>
    <row r="66" spans="1:72" s="101" customFormat="1" ht="11.4">
      <c r="B66" s="112"/>
      <c r="C66" s="113"/>
      <c r="D66" s="173" t="s">
        <v>214</v>
      </c>
      <c r="E66" s="132" t="s">
        <v>20</v>
      </c>
      <c r="F66" s="178">
        <f>H64</f>
        <v>125000</v>
      </c>
      <c r="G66" s="161"/>
      <c r="H66" s="114">
        <f>F66*G66</f>
        <v>0</v>
      </c>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row>
    <row r="67" spans="1:72" s="101" customFormat="1" ht="11.4">
      <c r="A67" s="101">
        <v>202</v>
      </c>
      <c r="B67" s="112"/>
      <c r="C67" s="116"/>
      <c r="D67" s="117"/>
      <c r="E67" s="114"/>
      <c r="F67" s="149"/>
      <c r="G67" s="118"/>
      <c r="H67" s="114"/>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row>
    <row r="68" spans="1:72" s="101" customFormat="1" ht="11.4">
      <c r="B68" s="172" t="s">
        <v>216</v>
      </c>
      <c r="C68" s="113"/>
      <c r="D68" s="113" t="s">
        <v>217</v>
      </c>
      <c r="E68" s="132" t="s">
        <v>203</v>
      </c>
      <c r="F68" s="178">
        <v>1</v>
      </c>
      <c r="G68" s="120">
        <v>3050000</v>
      </c>
      <c r="H68" s="114">
        <f>F68*G68</f>
        <v>3050000</v>
      </c>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row>
    <row r="69" spans="1:72" s="101" customFormat="1" ht="11.4">
      <c r="B69" s="172"/>
      <c r="C69" s="116"/>
      <c r="D69" s="113" t="s">
        <v>218</v>
      </c>
      <c r="E69" s="132" t="s">
        <v>20</v>
      </c>
      <c r="F69" s="178">
        <f>H68</f>
        <v>3050000</v>
      </c>
      <c r="G69" s="177"/>
      <c r="H69" s="114">
        <f>F69*G69</f>
        <v>0</v>
      </c>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row>
    <row r="70" spans="1:72" s="101" customFormat="1" ht="22.8">
      <c r="B70" s="172"/>
      <c r="C70" s="116"/>
      <c r="D70" s="113" t="s">
        <v>705</v>
      </c>
      <c r="E70" s="132" t="s">
        <v>20</v>
      </c>
      <c r="F70" s="178">
        <f>H68</f>
        <v>3050000</v>
      </c>
      <c r="G70" s="177"/>
      <c r="H70" s="114">
        <f>F70*G70</f>
        <v>0</v>
      </c>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row>
    <row r="71" spans="1:72" s="101" customFormat="1" ht="11.4">
      <c r="B71" s="172"/>
      <c r="C71" s="113"/>
      <c r="D71" s="113"/>
      <c r="E71" s="114"/>
      <c r="F71" s="149"/>
      <c r="G71" s="119"/>
      <c r="H71" s="114"/>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row>
    <row r="72" spans="1:72" s="101" customFormat="1" ht="11.4">
      <c r="B72" s="172" t="s">
        <v>273</v>
      </c>
      <c r="C72" s="116"/>
      <c r="D72" s="117" t="s">
        <v>221</v>
      </c>
      <c r="E72" s="132" t="s">
        <v>203</v>
      </c>
      <c r="F72" s="178">
        <v>1</v>
      </c>
      <c r="G72" s="120">
        <v>277500</v>
      </c>
      <c r="H72" s="114">
        <f>F72*G72</f>
        <v>277500</v>
      </c>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row>
    <row r="73" spans="1:72" s="101" customFormat="1" ht="11.4">
      <c r="B73" s="172"/>
      <c r="C73" s="113"/>
      <c r="D73" s="113" t="s">
        <v>218</v>
      </c>
      <c r="E73" s="132" t="s">
        <v>20</v>
      </c>
      <c r="F73" s="178">
        <f>H72</f>
        <v>277500</v>
      </c>
      <c r="G73" s="177"/>
      <c r="H73" s="114">
        <f>F73*G73</f>
        <v>0</v>
      </c>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row>
    <row r="74" spans="1:72" s="101" customFormat="1" ht="22.8">
      <c r="B74" s="172"/>
      <c r="C74" s="116"/>
      <c r="D74" s="113" t="s">
        <v>706</v>
      </c>
      <c r="E74" s="132" t="s">
        <v>20</v>
      </c>
      <c r="F74" s="178">
        <f>H72</f>
        <v>277500</v>
      </c>
      <c r="G74" s="177"/>
      <c r="H74" s="114">
        <f>F74*G74</f>
        <v>0</v>
      </c>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row>
    <row r="75" spans="1:72" s="101" customFormat="1" ht="11.4">
      <c r="B75" s="172"/>
      <c r="C75" s="113"/>
      <c r="D75" s="113"/>
      <c r="E75" s="114"/>
      <c r="F75" s="149"/>
      <c r="G75" s="114"/>
      <c r="H75" s="11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row>
    <row r="76" spans="1:72" s="101" customFormat="1" ht="23.4" customHeight="1">
      <c r="B76" s="172" t="s">
        <v>274</v>
      </c>
      <c r="C76" s="116"/>
      <c r="D76" s="117" t="s">
        <v>222</v>
      </c>
      <c r="E76" s="132" t="s">
        <v>203</v>
      </c>
      <c r="F76" s="178">
        <v>1</v>
      </c>
      <c r="G76" s="120">
        <v>2250000</v>
      </c>
      <c r="H76" s="114">
        <f>F76*G76</f>
        <v>2250000</v>
      </c>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row>
    <row r="77" spans="1:72" s="101" customFormat="1" ht="11.4">
      <c r="B77" s="172"/>
      <c r="C77" s="113"/>
      <c r="D77" s="113" t="s">
        <v>218</v>
      </c>
      <c r="E77" s="132" t="s">
        <v>20</v>
      </c>
      <c r="F77" s="178">
        <f>H76</f>
        <v>2250000</v>
      </c>
      <c r="G77" s="177"/>
      <c r="H77" s="114">
        <f>F77*G77</f>
        <v>0</v>
      </c>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row>
    <row r="78" spans="1:72" s="101" customFormat="1" ht="22.8">
      <c r="B78" s="172"/>
      <c r="C78" s="116"/>
      <c r="D78" s="113" t="s">
        <v>219</v>
      </c>
      <c r="E78" s="132" t="s">
        <v>20</v>
      </c>
      <c r="F78" s="178">
        <f>H76</f>
        <v>2250000</v>
      </c>
      <c r="G78" s="177"/>
      <c r="H78" s="114">
        <f>F78*G78</f>
        <v>0</v>
      </c>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row>
    <row r="79" spans="1:72" s="101" customFormat="1" ht="11.4">
      <c r="B79" s="172"/>
      <c r="C79" s="113"/>
      <c r="D79" s="113"/>
      <c r="E79" s="114"/>
      <c r="F79" s="149"/>
      <c r="G79" s="114"/>
      <c r="H79" s="114"/>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row>
    <row r="80" spans="1:72" s="101" customFormat="1" ht="11.4">
      <c r="B80" s="172" t="s">
        <v>275</v>
      </c>
      <c r="C80" s="116"/>
      <c r="D80" s="117" t="s">
        <v>226</v>
      </c>
      <c r="E80" s="132" t="s">
        <v>203</v>
      </c>
      <c r="F80" s="178">
        <v>1</v>
      </c>
      <c r="G80" s="120">
        <v>42000</v>
      </c>
      <c r="H80" s="114">
        <f>F80*G80</f>
        <v>42000</v>
      </c>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row>
    <row r="81" spans="2:72" s="101" customFormat="1" ht="11.4">
      <c r="B81" s="172"/>
      <c r="C81" s="113"/>
      <c r="D81" s="113" t="s">
        <v>218</v>
      </c>
      <c r="E81" s="132" t="s">
        <v>20</v>
      </c>
      <c r="F81" s="178">
        <f>H80</f>
        <v>42000</v>
      </c>
      <c r="G81" s="177"/>
      <c r="H81" s="114">
        <f>F81*G81</f>
        <v>0</v>
      </c>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row>
    <row r="82" spans="2:72" s="101" customFormat="1" ht="22.8">
      <c r="B82" s="172"/>
      <c r="C82" s="119"/>
      <c r="D82" s="113" t="s">
        <v>707</v>
      </c>
      <c r="E82" s="132" t="s">
        <v>20</v>
      </c>
      <c r="F82" s="178">
        <f>H80</f>
        <v>42000</v>
      </c>
      <c r="G82" s="177"/>
      <c r="H82" s="114">
        <f>F82*G82</f>
        <v>0</v>
      </c>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row>
    <row r="83" spans="2:72" s="101" customFormat="1" ht="11.4">
      <c r="B83" s="172"/>
      <c r="C83" s="113"/>
      <c r="D83" s="113"/>
      <c r="E83" s="114"/>
      <c r="F83" s="149"/>
      <c r="G83" s="114"/>
      <c r="H83" s="114"/>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row>
    <row r="84" spans="2:72" s="101" customFormat="1" ht="11.4">
      <c r="B84" s="172" t="s">
        <v>276</v>
      </c>
      <c r="C84" s="113"/>
      <c r="D84" s="117" t="s">
        <v>241</v>
      </c>
      <c r="E84" s="132" t="s">
        <v>203</v>
      </c>
      <c r="F84" s="178">
        <v>1</v>
      </c>
      <c r="G84" s="120">
        <v>62500</v>
      </c>
      <c r="H84" s="114">
        <f>F84*G84</f>
        <v>62500</v>
      </c>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row>
    <row r="85" spans="2:72" s="101" customFormat="1" ht="11.4">
      <c r="B85" s="172"/>
      <c r="C85" s="113"/>
      <c r="D85" s="113" t="s">
        <v>218</v>
      </c>
      <c r="E85" s="132" t="s">
        <v>20</v>
      </c>
      <c r="F85" s="178">
        <f>H84</f>
        <v>62500</v>
      </c>
      <c r="G85" s="177"/>
      <c r="H85" s="114">
        <f>F85*G85</f>
        <v>0</v>
      </c>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row>
    <row r="86" spans="2:72" s="101" customFormat="1" ht="22.8">
      <c r="B86" s="172"/>
      <c r="C86" s="113"/>
      <c r="D86" s="113" t="s">
        <v>708</v>
      </c>
      <c r="E86" s="132" t="s">
        <v>20</v>
      </c>
      <c r="F86" s="178">
        <f>H84</f>
        <v>62500</v>
      </c>
      <c r="G86" s="177"/>
      <c r="H86" s="114">
        <f>F86*G86</f>
        <v>0</v>
      </c>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row>
    <row r="87" spans="2:72" s="101" customFormat="1" ht="12">
      <c r="B87" s="172"/>
      <c r="C87" s="113"/>
      <c r="D87" s="165"/>
      <c r="E87" s="162"/>
      <c r="F87" s="149"/>
      <c r="G87" s="163"/>
      <c r="H87" s="114"/>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row>
    <row r="88" spans="2:72" s="101" customFormat="1" ht="11.4">
      <c r="B88" s="172" t="s">
        <v>277</v>
      </c>
      <c r="C88" s="113"/>
      <c r="D88" s="117" t="s">
        <v>242</v>
      </c>
      <c r="E88" s="132" t="s">
        <v>203</v>
      </c>
      <c r="F88" s="178">
        <v>1</v>
      </c>
      <c r="G88" s="120">
        <v>3950000</v>
      </c>
      <c r="H88" s="114">
        <f>F88*G88</f>
        <v>3950000</v>
      </c>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row>
    <row r="89" spans="2:72" s="101" customFormat="1" ht="11.4">
      <c r="B89" s="112"/>
      <c r="C89" s="113"/>
      <c r="D89" s="113" t="s">
        <v>218</v>
      </c>
      <c r="E89" s="132" t="s">
        <v>20</v>
      </c>
      <c r="F89" s="178">
        <f>H88</f>
        <v>3950000</v>
      </c>
      <c r="G89" s="177"/>
      <c r="H89" s="114">
        <f>F89*G89</f>
        <v>0</v>
      </c>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row>
    <row r="90" spans="2:72" s="101" customFormat="1" ht="22.8">
      <c r="B90" s="112"/>
      <c r="C90" s="113"/>
      <c r="D90" s="113" t="s">
        <v>709</v>
      </c>
      <c r="E90" s="132" t="s">
        <v>20</v>
      </c>
      <c r="F90" s="178">
        <f>H88</f>
        <v>3950000</v>
      </c>
      <c r="G90" s="177"/>
      <c r="H90" s="114">
        <f>F90*G90</f>
        <v>0</v>
      </c>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row>
    <row r="91" spans="2:72" s="101" customFormat="1" ht="11.4">
      <c r="B91" s="113"/>
      <c r="C91" s="113"/>
      <c r="D91" s="167"/>
      <c r="E91" s="169"/>
      <c r="F91" s="149"/>
      <c r="G91" s="169"/>
      <c r="H91" s="119"/>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row>
    <row r="92" spans="2:72" s="101" customFormat="1" ht="11.4">
      <c r="B92" s="172" t="s">
        <v>711</v>
      </c>
      <c r="C92" s="113"/>
      <c r="D92" s="134" t="s">
        <v>715</v>
      </c>
      <c r="E92" s="132" t="s">
        <v>203</v>
      </c>
      <c r="F92" s="178">
        <v>1</v>
      </c>
      <c r="G92" s="120">
        <v>855000</v>
      </c>
      <c r="H92" s="114">
        <f>G92</f>
        <v>855000</v>
      </c>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row>
    <row r="93" spans="2:72" s="101" customFormat="1" ht="11.4">
      <c r="B93" s="112"/>
      <c r="C93" s="113"/>
      <c r="D93" s="113" t="s">
        <v>218</v>
      </c>
      <c r="E93" s="132" t="s">
        <v>20</v>
      </c>
      <c r="F93" s="178">
        <f>H92</f>
        <v>855000</v>
      </c>
      <c r="G93" s="177"/>
      <c r="H93" s="114">
        <f>F93*G93</f>
        <v>0</v>
      </c>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row>
    <row r="94" spans="2:72" s="101" customFormat="1" ht="22.8">
      <c r="B94" s="112"/>
      <c r="C94" s="113"/>
      <c r="D94" s="113" t="s">
        <v>713</v>
      </c>
      <c r="E94" s="132" t="s">
        <v>20</v>
      </c>
      <c r="F94" s="178">
        <f>H92</f>
        <v>855000</v>
      </c>
      <c r="G94" s="177"/>
      <c r="H94" s="114">
        <f>F94*G94</f>
        <v>0</v>
      </c>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row>
    <row r="95" spans="2:72" s="101" customFormat="1" ht="11.4">
      <c r="B95" s="113"/>
      <c r="C95" s="113"/>
      <c r="D95" s="167"/>
      <c r="E95" s="169"/>
      <c r="F95" s="149"/>
      <c r="G95" s="174"/>
      <c r="H95" s="122"/>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row>
    <row r="96" spans="2:72" s="101" customFormat="1" ht="11.4">
      <c r="B96" s="172" t="s">
        <v>712</v>
      </c>
      <c r="C96" s="113"/>
      <c r="D96" s="134" t="s">
        <v>716</v>
      </c>
      <c r="E96" s="132" t="s">
        <v>203</v>
      </c>
      <c r="F96" s="178">
        <v>1</v>
      </c>
      <c r="G96" s="120">
        <v>687500</v>
      </c>
      <c r="H96" s="114">
        <f>G96</f>
        <v>687500</v>
      </c>
      <c r="I96" s="103"/>
      <c r="J96" s="103"/>
      <c r="K96" s="103"/>
      <c r="L96" s="135"/>
      <c r="M96" s="136"/>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row>
    <row r="97" spans="2:72" s="101" customFormat="1" ht="11.4">
      <c r="B97" s="112"/>
      <c r="C97" s="113"/>
      <c r="D97" s="113" t="s">
        <v>218</v>
      </c>
      <c r="E97" s="132" t="s">
        <v>20</v>
      </c>
      <c r="F97" s="178">
        <f>H96</f>
        <v>687500</v>
      </c>
      <c r="G97" s="177"/>
      <c r="H97" s="114">
        <f>F97*G97</f>
        <v>0</v>
      </c>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row>
    <row r="98" spans="2:72" s="101" customFormat="1" ht="22.8">
      <c r="B98" s="112"/>
      <c r="C98" s="113"/>
      <c r="D98" s="113" t="s">
        <v>714</v>
      </c>
      <c r="E98" s="132" t="s">
        <v>20</v>
      </c>
      <c r="F98" s="178">
        <f>H96</f>
        <v>687500</v>
      </c>
      <c r="G98" s="177"/>
      <c r="H98" s="114">
        <f>F98*G98</f>
        <v>0</v>
      </c>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row>
    <row r="99" spans="2:72" s="101" customFormat="1" ht="11.4">
      <c r="B99" s="113"/>
      <c r="C99" s="113"/>
      <c r="D99" s="170"/>
      <c r="E99" s="169"/>
      <c r="F99" s="178"/>
      <c r="G99" s="137"/>
      <c r="H99" s="122"/>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row>
    <row r="100" spans="2:72" s="101" customFormat="1" ht="11.4">
      <c r="B100" s="172" t="s">
        <v>718</v>
      </c>
      <c r="C100" s="113"/>
      <c r="D100" s="134" t="s">
        <v>717</v>
      </c>
      <c r="E100" s="132" t="s">
        <v>203</v>
      </c>
      <c r="F100" s="178">
        <v>1</v>
      </c>
      <c r="G100" s="120">
        <v>2550000</v>
      </c>
      <c r="H100" s="114">
        <f>G100</f>
        <v>2550000</v>
      </c>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row>
    <row r="101" spans="2:72" s="101" customFormat="1" ht="11.4">
      <c r="B101" s="112"/>
      <c r="C101" s="113"/>
      <c r="D101" s="113" t="s">
        <v>218</v>
      </c>
      <c r="E101" s="132" t="s">
        <v>20</v>
      </c>
      <c r="F101" s="178">
        <f>H100</f>
        <v>2550000</v>
      </c>
      <c r="G101" s="177"/>
      <c r="H101" s="114">
        <f>F101*G101</f>
        <v>0</v>
      </c>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row>
    <row r="102" spans="2:72" s="101" customFormat="1" ht="22.8">
      <c r="B102" s="112"/>
      <c r="C102" s="113"/>
      <c r="D102" s="113" t="s">
        <v>719</v>
      </c>
      <c r="E102" s="132" t="s">
        <v>20</v>
      </c>
      <c r="F102" s="178">
        <f>H100</f>
        <v>2550000</v>
      </c>
      <c r="G102" s="177"/>
      <c r="H102" s="114">
        <f>F102*G102</f>
        <v>0</v>
      </c>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row>
    <row r="103" spans="2:72" s="101" customFormat="1" ht="12">
      <c r="B103" s="112"/>
      <c r="C103" s="113"/>
      <c r="D103" s="113"/>
      <c r="E103" s="132"/>
      <c r="F103" s="178"/>
      <c r="G103" s="133"/>
      <c r="H103" s="114"/>
      <c r="I103" s="100"/>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row>
    <row r="104" spans="2:72" s="101" customFormat="1" ht="12">
      <c r="B104" s="172"/>
      <c r="C104" s="113"/>
      <c r="D104" s="134"/>
      <c r="E104" s="132"/>
      <c r="F104" s="178"/>
      <c r="G104" s="120"/>
      <c r="H104" s="114"/>
      <c r="I104" s="100"/>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row>
    <row r="105" spans="2:72" s="101" customFormat="1" ht="12">
      <c r="B105" s="112"/>
      <c r="C105" s="113"/>
      <c r="D105" s="113"/>
      <c r="E105" s="132"/>
      <c r="F105" s="178"/>
      <c r="G105" s="177"/>
      <c r="H105" s="114"/>
      <c r="I105" s="100"/>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row>
    <row r="106" spans="2:72" s="101" customFormat="1" ht="12">
      <c r="B106" s="112"/>
      <c r="C106" s="113"/>
      <c r="D106" s="113"/>
      <c r="E106" s="132"/>
      <c r="F106" s="178"/>
      <c r="G106" s="177"/>
      <c r="H106" s="114"/>
      <c r="I106" s="100"/>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row>
    <row r="107" spans="2:72" s="101" customFormat="1" ht="12">
      <c r="B107" s="112"/>
      <c r="C107" s="113"/>
      <c r="D107" s="113"/>
      <c r="E107" s="132"/>
      <c r="F107" s="121"/>
      <c r="G107" s="133"/>
      <c r="H107" s="114"/>
      <c r="I107" s="100"/>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row>
    <row r="108" spans="2:72" s="101" customFormat="1" ht="12">
      <c r="B108" s="112"/>
      <c r="C108" s="113"/>
      <c r="D108" s="113"/>
      <c r="E108" s="132"/>
      <c r="F108" s="121"/>
      <c r="G108" s="133"/>
      <c r="H108" s="114"/>
      <c r="I108" s="100"/>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row>
    <row r="109" spans="2:72" s="101" customFormat="1" ht="12">
      <c r="B109" s="113"/>
      <c r="C109" s="113"/>
      <c r="D109" s="113"/>
      <c r="E109" s="114"/>
      <c r="F109" s="114"/>
      <c r="G109" s="114"/>
      <c r="H109" s="115"/>
      <c r="I109" s="100"/>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row>
    <row r="110" spans="2:72" s="101" customFormat="1" ht="13.8">
      <c r="B110" s="123"/>
      <c r="C110" s="123"/>
      <c r="D110" s="123"/>
      <c r="E110" s="124"/>
      <c r="F110" s="124"/>
      <c r="G110" s="124"/>
      <c r="H110" s="125"/>
      <c r="I110" s="97"/>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row>
    <row r="111" spans="2:72" s="101" customFormat="1" ht="13.8">
      <c r="B111" s="126" t="s">
        <v>215</v>
      </c>
      <c r="C111" s="127"/>
      <c r="D111" s="128"/>
      <c r="E111" s="129"/>
      <c r="F111" s="106"/>
      <c r="G111" s="106"/>
      <c r="H111" s="23">
        <f>SUM(H58:H110)</f>
        <v>19424500</v>
      </c>
      <c r="I111" s="97"/>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row>
    <row r="112" spans="2:72" s="101" customFormat="1" ht="12">
      <c r="B112" s="48"/>
      <c r="C112" s="48"/>
      <c r="D112" s="130">
        <v>102</v>
      </c>
      <c r="E112" s="99"/>
      <c r="F112" s="99"/>
      <c r="G112" s="99"/>
      <c r="H112" s="48"/>
      <c r="I112" s="100"/>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row>
    <row r="113" spans="2:72" s="101" customFormat="1" ht="13.8">
      <c r="B113" s="95" t="s">
        <v>190</v>
      </c>
      <c r="C113" s="35"/>
      <c r="D113" s="35"/>
      <c r="E113" s="96"/>
      <c r="F113" s="96"/>
      <c r="G113" s="96"/>
      <c r="H113" s="35"/>
      <c r="I113" s="100"/>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row>
    <row r="114" spans="2:72" s="101" customFormat="1" ht="13.8">
      <c r="B114" s="95" t="str">
        <f>B55</f>
        <v>SECTION A - PRELIMINARY AND GENERAL</v>
      </c>
      <c r="C114" s="35"/>
      <c r="D114" s="35"/>
      <c r="E114" s="96"/>
      <c r="F114" s="96"/>
      <c r="G114" s="96"/>
      <c r="H114" s="35"/>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row>
    <row r="115" spans="2:72" s="101" customFormat="1" ht="12">
      <c r="B115" s="48"/>
      <c r="C115" s="48"/>
      <c r="D115" s="48"/>
      <c r="E115" s="99"/>
      <c r="F115" s="99"/>
      <c r="G115" s="99"/>
      <c r="H115" s="48"/>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row>
    <row r="116" spans="2:72" s="101" customFormat="1" ht="11.4">
      <c r="B116" s="102" t="s">
        <v>1</v>
      </c>
      <c r="C116" s="102" t="s">
        <v>2</v>
      </c>
      <c r="D116" s="102" t="s">
        <v>3</v>
      </c>
      <c r="E116" s="102" t="s">
        <v>4</v>
      </c>
      <c r="F116" s="102" t="s">
        <v>5</v>
      </c>
      <c r="G116" s="102" t="s">
        <v>6</v>
      </c>
      <c r="H116" s="9" t="s">
        <v>7</v>
      </c>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row>
    <row r="117" spans="2:72" s="101" customFormat="1" ht="11.4">
      <c r="B117" s="104"/>
      <c r="C117" s="104"/>
      <c r="D117" s="40" t="s">
        <v>111</v>
      </c>
      <c r="E117" s="106"/>
      <c r="F117" s="106"/>
      <c r="G117" s="106"/>
      <c r="H117" s="25">
        <f>H111</f>
        <v>19424500</v>
      </c>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row>
    <row r="118" spans="2:72" s="101" customFormat="1" ht="11.4">
      <c r="B118" s="107" t="s">
        <v>8</v>
      </c>
      <c r="C118" s="108"/>
      <c r="D118" s="109" t="s">
        <v>9</v>
      </c>
      <c r="E118" s="110"/>
      <c r="F118" s="114"/>
      <c r="G118" s="143"/>
      <c r="H118" s="14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row>
    <row r="119" spans="2:72" s="101" customFormat="1" ht="11.4">
      <c r="B119" s="119"/>
      <c r="C119" s="119"/>
      <c r="D119" s="120"/>
      <c r="E119" s="114"/>
      <c r="F119" s="114"/>
      <c r="G119" s="119"/>
      <c r="H119" s="119"/>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row>
    <row r="120" spans="2:72" s="101" customFormat="1" ht="25.8" customHeight="1">
      <c r="B120" s="172" t="s">
        <v>720</v>
      </c>
      <c r="C120" s="113"/>
      <c r="D120" s="134" t="s">
        <v>721</v>
      </c>
      <c r="E120" s="132" t="s">
        <v>203</v>
      </c>
      <c r="F120" s="178">
        <v>1</v>
      </c>
      <c r="G120" s="120">
        <v>628500</v>
      </c>
      <c r="H120" s="114">
        <f>G120</f>
        <v>628500</v>
      </c>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row>
    <row r="121" spans="2:72" s="101" customFormat="1" ht="11.4">
      <c r="B121" s="112"/>
      <c r="C121" s="113"/>
      <c r="D121" s="113" t="s">
        <v>218</v>
      </c>
      <c r="E121" s="132" t="s">
        <v>20</v>
      </c>
      <c r="F121" s="178">
        <f>H120</f>
        <v>628500</v>
      </c>
      <c r="G121" s="177"/>
      <c r="H121" s="114">
        <f>F121*G121</f>
        <v>0</v>
      </c>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row>
    <row r="122" spans="2:72" s="101" customFormat="1" ht="22.8">
      <c r="B122" s="112"/>
      <c r="C122" s="113"/>
      <c r="D122" s="113" t="s">
        <v>219</v>
      </c>
      <c r="E122" s="132" t="s">
        <v>20</v>
      </c>
      <c r="F122" s="178">
        <f>H120</f>
        <v>628500</v>
      </c>
      <c r="G122" s="177"/>
      <c r="H122" s="114">
        <f>F122*G122</f>
        <v>0</v>
      </c>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row>
    <row r="123" spans="2:72" s="101" customFormat="1" ht="11.4">
      <c r="B123" s="113"/>
      <c r="C123" s="113"/>
      <c r="D123" s="113"/>
      <c r="E123" s="114"/>
      <c r="F123" s="149"/>
      <c r="G123" s="114"/>
      <c r="H123" s="115"/>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row>
    <row r="124" spans="2:72" s="101" customFormat="1" ht="11.4">
      <c r="B124" s="172" t="s">
        <v>722</v>
      </c>
      <c r="C124" s="113"/>
      <c r="D124" s="134" t="s">
        <v>729</v>
      </c>
      <c r="E124" s="132" t="s">
        <v>203</v>
      </c>
      <c r="F124" s="178">
        <v>1</v>
      </c>
      <c r="G124" s="120">
        <v>175000</v>
      </c>
      <c r="H124" s="114">
        <f>G124</f>
        <v>175000</v>
      </c>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row>
    <row r="125" spans="2:72" s="101" customFormat="1" ht="11.4">
      <c r="B125" s="112"/>
      <c r="C125" s="113"/>
      <c r="D125" s="113" t="s">
        <v>218</v>
      </c>
      <c r="E125" s="132" t="s">
        <v>20</v>
      </c>
      <c r="F125" s="178">
        <f>H124</f>
        <v>175000</v>
      </c>
      <c r="G125" s="177"/>
      <c r="H125" s="114">
        <f>F125*G125</f>
        <v>0</v>
      </c>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row>
    <row r="126" spans="2:72" s="48" customFormat="1" ht="22.8">
      <c r="B126" s="112"/>
      <c r="C126" s="113"/>
      <c r="D126" s="113" t="s">
        <v>708</v>
      </c>
      <c r="E126" s="132" t="s">
        <v>20</v>
      </c>
      <c r="F126" s="178">
        <f>H124</f>
        <v>175000</v>
      </c>
      <c r="G126" s="177"/>
      <c r="H126" s="114">
        <f>F126*G126</f>
        <v>0</v>
      </c>
      <c r="I126" s="113"/>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row>
    <row r="127" spans="2:72" s="35" customFormat="1" ht="13.8">
      <c r="B127" s="113"/>
      <c r="C127" s="113"/>
      <c r="D127" s="113"/>
      <c r="E127" s="114"/>
      <c r="F127" s="149"/>
      <c r="G127" s="114"/>
      <c r="H127" s="115"/>
      <c r="I127" s="103"/>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row>
    <row r="128" spans="2:72" s="35" customFormat="1" ht="13.8">
      <c r="B128" s="172" t="s">
        <v>710</v>
      </c>
      <c r="C128" s="113"/>
      <c r="D128" s="134" t="s">
        <v>723</v>
      </c>
      <c r="E128" s="132" t="s">
        <v>203</v>
      </c>
      <c r="F128" s="178">
        <v>1</v>
      </c>
      <c r="G128" s="120">
        <v>290000</v>
      </c>
      <c r="H128" s="114">
        <f>G128</f>
        <v>290000</v>
      </c>
      <c r="I128" s="103"/>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row>
    <row r="129" spans="1:72" s="48" customFormat="1" ht="12">
      <c r="B129" s="112"/>
      <c r="C129" s="113"/>
      <c r="D129" s="113" t="s">
        <v>218</v>
      </c>
      <c r="E129" s="132" t="s">
        <v>20</v>
      </c>
      <c r="F129" s="178">
        <f>H128</f>
        <v>290000</v>
      </c>
      <c r="G129" s="177"/>
      <c r="H129" s="114">
        <f>F129*G129</f>
        <v>0</v>
      </c>
      <c r="I129" s="103"/>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row>
    <row r="130" spans="1:72" s="101" customFormat="1" ht="22.8">
      <c r="A130" s="101">
        <v>205</v>
      </c>
      <c r="B130" s="112"/>
      <c r="C130" s="113"/>
      <c r="D130" s="113" t="s">
        <v>709</v>
      </c>
      <c r="E130" s="132" t="s">
        <v>20</v>
      </c>
      <c r="F130" s="178">
        <f>H128</f>
        <v>290000</v>
      </c>
      <c r="G130" s="177"/>
      <c r="H130" s="114">
        <f>F130*G130</f>
        <v>0</v>
      </c>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row>
    <row r="131" spans="1:72" s="101" customFormat="1" ht="11.4">
      <c r="B131" s="112"/>
      <c r="C131" s="113"/>
      <c r="D131" s="113"/>
      <c r="E131" s="132"/>
      <c r="F131" s="178"/>
      <c r="G131" s="133"/>
      <c r="H131" s="114"/>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row>
    <row r="132" spans="1:72" s="101" customFormat="1" ht="11.4">
      <c r="A132" s="101">
        <v>216</v>
      </c>
      <c r="B132" s="172" t="s">
        <v>727</v>
      </c>
      <c r="C132" s="113"/>
      <c r="D132" s="134" t="s">
        <v>724</v>
      </c>
      <c r="E132" s="132" t="s">
        <v>203</v>
      </c>
      <c r="F132" s="178">
        <v>1</v>
      </c>
      <c r="G132" s="120">
        <v>1435000</v>
      </c>
      <c r="H132" s="114">
        <f>G132</f>
        <v>1435000</v>
      </c>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row>
    <row r="133" spans="1:72" s="101" customFormat="1" ht="11.4">
      <c r="B133" s="112"/>
      <c r="C133" s="113"/>
      <c r="D133" s="113" t="s">
        <v>218</v>
      </c>
      <c r="E133" s="132" t="s">
        <v>20</v>
      </c>
      <c r="F133" s="178">
        <f>H132</f>
        <v>1435000</v>
      </c>
      <c r="G133" s="177"/>
      <c r="H133" s="114">
        <f>F133*G133</f>
        <v>0</v>
      </c>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row>
    <row r="134" spans="1:72" s="101" customFormat="1" ht="22.8">
      <c r="A134" s="101">
        <v>217</v>
      </c>
      <c r="B134" s="112"/>
      <c r="C134" s="113"/>
      <c r="D134" s="113" t="s">
        <v>728</v>
      </c>
      <c r="E134" s="132" t="s">
        <v>20</v>
      </c>
      <c r="F134" s="178">
        <f>H132</f>
        <v>1435000</v>
      </c>
      <c r="G134" s="177"/>
      <c r="H134" s="114">
        <f>F134*G134</f>
        <v>0</v>
      </c>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row>
    <row r="135" spans="1:72" s="101" customFormat="1" ht="11.4">
      <c r="B135" s="112"/>
      <c r="C135" s="113"/>
      <c r="D135" s="113"/>
      <c r="E135" s="132"/>
      <c r="F135" s="178"/>
      <c r="G135" s="133"/>
      <c r="H135" s="114"/>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row>
    <row r="136" spans="1:72" s="101" customFormat="1" ht="11.4">
      <c r="A136" s="101">
        <v>218</v>
      </c>
      <c r="B136" s="172" t="s">
        <v>726</v>
      </c>
      <c r="C136" s="113"/>
      <c r="D136" s="134" t="s">
        <v>725</v>
      </c>
      <c r="E136" s="132" t="s">
        <v>203</v>
      </c>
      <c r="F136" s="178">
        <v>1</v>
      </c>
      <c r="G136" s="120">
        <v>1365000</v>
      </c>
      <c r="H136" s="114">
        <f>G136</f>
        <v>1365000</v>
      </c>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row>
    <row r="137" spans="1:72" s="101" customFormat="1" ht="11.4">
      <c r="B137" s="112"/>
      <c r="C137" s="113"/>
      <c r="D137" s="113" t="s">
        <v>218</v>
      </c>
      <c r="E137" s="132" t="s">
        <v>20</v>
      </c>
      <c r="F137" s="178">
        <f>H136</f>
        <v>1365000</v>
      </c>
      <c r="G137" s="177"/>
      <c r="H137" s="114">
        <f>F137*G137</f>
        <v>0</v>
      </c>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row>
    <row r="138" spans="1:72" s="101" customFormat="1" ht="22.8">
      <c r="A138" s="101">
        <v>219</v>
      </c>
      <c r="B138" s="112"/>
      <c r="C138" s="113"/>
      <c r="D138" s="113" t="s">
        <v>708</v>
      </c>
      <c r="E138" s="132" t="s">
        <v>20</v>
      </c>
      <c r="F138" s="178">
        <f>H136</f>
        <v>1365000</v>
      </c>
      <c r="G138" s="177"/>
      <c r="H138" s="114">
        <f>F138*G138</f>
        <v>0</v>
      </c>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row>
    <row r="139" spans="1:72" s="101" customFormat="1" ht="11.4">
      <c r="B139" s="115"/>
      <c r="C139" s="115"/>
      <c r="D139" s="115"/>
      <c r="E139" s="114"/>
      <c r="F139" s="114"/>
      <c r="G139" s="115"/>
      <c r="H139" s="115"/>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row>
    <row r="140" spans="1:72" s="101" customFormat="1" ht="11.4">
      <c r="A140" s="101">
        <v>220</v>
      </c>
      <c r="B140" s="115"/>
      <c r="C140" s="115"/>
      <c r="D140" s="115"/>
      <c r="E140" s="114"/>
      <c r="F140" s="114"/>
      <c r="G140" s="115"/>
      <c r="H140" s="115"/>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row>
    <row r="141" spans="1:72" s="101" customFormat="1" ht="11.4">
      <c r="B141" s="115"/>
      <c r="C141" s="115"/>
      <c r="D141" s="115"/>
      <c r="E141" s="114"/>
      <c r="F141" s="114"/>
      <c r="G141" s="115"/>
      <c r="H141" s="115"/>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row>
    <row r="142" spans="1:72" s="101" customFormat="1" ht="11.4">
      <c r="A142" s="101">
        <v>221</v>
      </c>
      <c r="B142" s="115"/>
      <c r="C142" s="115"/>
      <c r="D142" s="115"/>
      <c r="E142" s="114"/>
      <c r="F142" s="114"/>
      <c r="G142" s="115"/>
      <c r="H142" s="115"/>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row>
    <row r="143" spans="1:72" s="101" customFormat="1" ht="11.4">
      <c r="B143" s="115"/>
      <c r="C143" s="115"/>
      <c r="D143" s="115"/>
      <c r="E143" s="114"/>
      <c r="F143" s="114"/>
      <c r="G143" s="115"/>
      <c r="H143" s="115"/>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row>
    <row r="144" spans="1:72" s="101" customFormat="1" ht="11.4">
      <c r="A144" s="101">
        <v>222</v>
      </c>
      <c r="B144" s="115"/>
      <c r="C144" s="115"/>
      <c r="D144" s="115"/>
      <c r="E144" s="114"/>
      <c r="F144" s="114"/>
      <c r="G144" s="115"/>
      <c r="H144" s="115"/>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row>
    <row r="145" spans="1:72" s="101" customFormat="1" ht="11.4">
      <c r="B145" s="115"/>
      <c r="C145" s="115"/>
      <c r="D145" s="115"/>
      <c r="E145" s="114"/>
      <c r="F145" s="114"/>
      <c r="G145" s="115"/>
      <c r="H145" s="115"/>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row>
    <row r="146" spans="1:72" s="101" customFormat="1" ht="11.4">
      <c r="B146" s="115"/>
      <c r="C146" s="115"/>
      <c r="D146" s="115"/>
      <c r="E146" s="114"/>
      <c r="F146" s="114"/>
      <c r="G146" s="115"/>
      <c r="H146" s="115"/>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row>
    <row r="147" spans="1:72" s="101" customFormat="1" ht="11.4">
      <c r="B147" s="115"/>
      <c r="C147" s="115"/>
      <c r="D147" s="115"/>
      <c r="E147" s="114"/>
      <c r="F147" s="114"/>
      <c r="G147" s="115"/>
      <c r="H147" s="115"/>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row>
    <row r="148" spans="1:72" s="101" customFormat="1" ht="11.4">
      <c r="B148" s="115"/>
      <c r="C148" s="115"/>
      <c r="D148" s="115"/>
      <c r="E148" s="114"/>
      <c r="F148" s="114"/>
      <c r="G148" s="115"/>
      <c r="H148" s="115"/>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row>
    <row r="149" spans="1:72" s="101" customFormat="1" ht="11.4">
      <c r="B149" s="115"/>
      <c r="C149" s="115"/>
      <c r="D149" s="115"/>
      <c r="E149" s="114"/>
      <c r="F149" s="114"/>
      <c r="G149" s="115"/>
      <c r="H149" s="115"/>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row>
    <row r="150" spans="1:72" s="101" customFormat="1" ht="11.4">
      <c r="A150" s="101">
        <v>223</v>
      </c>
      <c r="B150" s="115"/>
      <c r="C150" s="115"/>
      <c r="D150" s="115"/>
      <c r="E150" s="114"/>
      <c r="F150" s="114"/>
      <c r="G150" s="115"/>
      <c r="H150" s="115"/>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row>
    <row r="151" spans="1:72" s="101" customFormat="1" ht="11.4">
      <c r="B151" s="115"/>
      <c r="C151" s="115"/>
      <c r="D151" s="115"/>
      <c r="E151" s="114"/>
      <c r="F151" s="114"/>
      <c r="G151" s="115"/>
      <c r="H151" s="115"/>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row>
    <row r="152" spans="1:72" s="101" customFormat="1" ht="11.4">
      <c r="A152" s="101">
        <v>224</v>
      </c>
      <c r="B152" s="115"/>
      <c r="C152" s="115"/>
      <c r="D152" s="115"/>
      <c r="E152" s="114"/>
      <c r="F152" s="114"/>
      <c r="G152" s="115"/>
      <c r="H152" s="115"/>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row>
    <row r="153" spans="1:72" s="101" customFormat="1" ht="11.4">
      <c r="B153" s="115"/>
      <c r="C153" s="115"/>
      <c r="D153" s="115"/>
      <c r="E153" s="114"/>
      <c r="F153" s="114"/>
      <c r="G153" s="115"/>
      <c r="H153" s="115"/>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row>
    <row r="154" spans="1:72" s="101" customFormat="1" ht="11.4">
      <c r="B154" s="115"/>
      <c r="C154" s="115"/>
      <c r="D154" s="115"/>
      <c r="E154" s="114"/>
      <c r="F154" s="114"/>
      <c r="G154" s="115"/>
      <c r="H154" s="115"/>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row>
    <row r="155" spans="1:72" s="101" customFormat="1" ht="11.4">
      <c r="A155" s="101">
        <v>233</v>
      </c>
      <c r="B155" s="115"/>
      <c r="C155" s="115"/>
      <c r="D155" s="115"/>
      <c r="E155" s="114"/>
      <c r="F155" s="114"/>
      <c r="G155" s="115"/>
      <c r="H155" s="115"/>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row>
    <row r="156" spans="1:72" s="101" customFormat="1" ht="11.4">
      <c r="B156" s="115"/>
      <c r="C156" s="115"/>
      <c r="D156" s="115"/>
      <c r="E156" s="114"/>
      <c r="F156" s="114"/>
      <c r="G156" s="115"/>
      <c r="H156" s="115"/>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row>
    <row r="157" spans="1:72" s="101" customFormat="1" ht="11.4">
      <c r="A157" s="101">
        <v>235</v>
      </c>
      <c r="B157" s="115"/>
      <c r="C157" s="115"/>
      <c r="D157" s="115"/>
      <c r="E157" s="114"/>
      <c r="F157" s="114"/>
      <c r="G157" s="115"/>
      <c r="H157" s="115"/>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row>
    <row r="158" spans="1:72" s="101" customFormat="1" ht="11.4">
      <c r="B158" s="115"/>
      <c r="C158" s="115"/>
      <c r="D158" s="115"/>
      <c r="E158" s="114"/>
      <c r="F158" s="114"/>
      <c r="G158" s="115"/>
      <c r="H158" s="115"/>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row>
    <row r="159" spans="1:72" s="101" customFormat="1" ht="11.4">
      <c r="A159" s="101">
        <v>238</v>
      </c>
      <c r="B159" s="115"/>
      <c r="C159" s="115"/>
      <c r="D159" s="115"/>
      <c r="E159" s="114"/>
      <c r="F159" s="114"/>
      <c r="G159" s="115"/>
      <c r="H159" s="115"/>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row>
    <row r="160" spans="1:72" s="101" customFormat="1" ht="11.4">
      <c r="B160" s="115"/>
      <c r="C160" s="115"/>
      <c r="D160" s="115"/>
      <c r="E160" s="114"/>
      <c r="F160" s="114"/>
      <c r="G160" s="115"/>
      <c r="H160" s="115"/>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row>
    <row r="161" spans="1:72" s="101" customFormat="1" ht="11.4">
      <c r="A161" s="101">
        <v>239</v>
      </c>
      <c r="B161" s="115"/>
      <c r="C161" s="115"/>
      <c r="D161" s="115"/>
      <c r="E161" s="114"/>
      <c r="F161" s="114"/>
      <c r="G161" s="115"/>
      <c r="H161" s="115"/>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row>
    <row r="162" spans="1:72" s="101" customFormat="1" ht="11.4">
      <c r="B162" s="115"/>
      <c r="C162" s="115"/>
      <c r="D162" s="115"/>
      <c r="E162" s="114"/>
      <c r="F162" s="114"/>
      <c r="G162" s="115"/>
      <c r="H162" s="115"/>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row>
    <row r="163" spans="1:72" s="101" customFormat="1" ht="11.4">
      <c r="A163" s="101">
        <v>240</v>
      </c>
      <c r="B163" s="115"/>
      <c r="C163" s="115"/>
      <c r="D163" s="115"/>
      <c r="E163" s="114"/>
      <c r="F163" s="114"/>
      <c r="G163" s="115"/>
      <c r="H163" s="115"/>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row>
    <row r="164" spans="1:72" s="101" customFormat="1" ht="11.4">
      <c r="B164" s="115"/>
      <c r="C164" s="115"/>
      <c r="D164" s="115"/>
      <c r="E164" s="114"/>
      <c r="F164" s="114"/>
      <c r="G164" s="115"/>
      <c r="H164" s="115"/>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row>
    <row r="165" spans="1:72" s="101" customFormat="1" ht="11.4">
      <c r="A165" s="101">
        <v>1774</v>
      </c>
      <c r="B165" s="115"/>
      <c r="C165" s="115"/>
      <c r="D165" s="115"/>
      <c r="E165" s="114"/>
      <c r="F165" s="114"/>
      <c r="G165" s="115"/>
      <c r="H165" s="115"/>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row>
    <row r="166" spans="1:72" s="101" customFormat="1" ht="11.4">
      <c r="B166" s="115"/>
      <c r="C166" s="115"/>
      <c r="D166" s="115"/>
      <c r="E166" s="114"/>
      <c r="F166" s="114"/>
      <c r="G166" s="115"/>
      <c r="H166" s="115"/>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row>
    <row r="167" spans="1:72" s="101" customFormat="1" ht="11.4">
      <c r="B167" s="115"/>
      <c r="C167" s="115"/>
      <c r="D167" s="115"/>
      <c r="E167" s="114"/>
      <c r="F167" s="114"/>
      <c r="G167" s="115"/>
      <c r="H167" s="115"/>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row>
    <row r="168" spans="1:72" s="101" customFormat="1" ht="11.4">
      <c r="B168" s="115"/>
      <c r="C168" s="115"/>
      <c r="D168" s="115"/>
      <c r="E168" s="114"/>
      <c r="F168" s="114"/>
      <c r="G168" s="115"/>
      <c r="H168" s="115"/>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row>
    <row r="169" spans="1:72" s="101" customFormat="1" ht="11.4">
      <c r="B169" s="115"/>
      <c r="C169" s="115"/>
      <c r="D169" s="115"/>
      <c r="E169" s="114"/>
      <c r="F169" s="114"/>
      <c r="G169" s="115"/>
      <c r="H169" s="115"/>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row>
    <row r="170" spans="1:72" s="101" customFormat="1" ht="11.4">
      <c r="B170" s="115"/>
      <c r="C170" s="115"/>
      <c r="D170" s="115"/>
      <c r="E170" s="114"/>
      <c r="F170" s="114"/>
      <c r="G170" s="115"/>
      <c r="H170" s="115"/>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row>
    <row r="171" spans="1:72" s="101" customFormat="1" ht="11.4">
      <c r="B171" s="115"/>
      <c r="C171" s="115"/>
      <c r="D171" s="115"/>
      <c r="E171" s="114"/>
      <c r="F171" s="114"/>
      <c r="G171" s="115"/>
      <c r="H171" s="115"/>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row>
    <row r="172" spans="1:72" s="101" customFormat="1" ht="11.4">
      <c r="B172" s="115"/>
      <c r="C172" s="115"/>
      <c r="D172" s="115"/>
      <c r="E172" s="114"/>
      <c r="F172" s="114"/>
      <c r="G172" s="115"/>
      <c r="H172" s="115"/>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row>
    <row r="173" spans="1:72" s="101" customFormat="1" ht="11.4">
      <c r="B173" s="115"/>
      <c r="C173" s="115"/>
      <c r="D173" s="115"/>
      <c r="E173" s="114"/>
      <c r="F173" s="114"/>
      <c r="G173" s="115"/>
      <c r="H173" s="115"/>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row>
    <row r="174" spans="1:72" s="101" customFormat="1" ht="11.4">
      <c r="B174" s="115"/>
      <c r="C174" s="115"/>
      <c r="D174" s="115"/>
      <c r="E174" s="114"/>
      <c r="F174" s="114"/>
      <c r="G174" s="115"/>
      <c r="H174" s="115"/>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row>
    <row r="175" spans="1:72" s="101" customFormat="1" ht="12">
      <c r="A175" s="101">
        <v>1775</v>
      </c>
      <c r="B175" s="125"/>
      <c r="C175" s="125"/>
      <c r="D175" s="125"/>
      <c r="E175" s="124"/>
      <c r="F175" s="124"/>
      <c r="G175" s="125"/>
      <c r="H175" s="125"/>
      <c r="I175" s="100"/>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row>
    <row r="176" spans="1:72" s="101" customFormat="1" ht="13.8">
      <c r="B176" s="138" t="s">
        <v>28</v>
      </c>
      <c r="C176" s="145"/>
      <c r="D176" s="146"/>
      <c r="E176" s="106"/>
      <c r="F176" s="106"/>
      <c r="G176" s="106"/>
      <c r="H176" s="52">
        <f>SUM(H117:H174)</f>
        <v>23318000</v>
      </c>
      <c r="I176" s="97"/>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row>
    <row r="177" spans="2:72" s="101" customFormat="1" ht="13.8">
      <c r="B177" s="48"/>
      <c r="C177" s="48"/>
      <c r="D177" s="130">
        <v>103</v>
      </c>
      <c r="E177" s="99"/>
      <c r="F177" s="99"/>
      <c r="G177" s="99"/>
      <c r="H177" s="48"/>
      <c r="I177" s="97"/>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row>
    <row r="178" spans="2:72" s="101" customFormat="1" ht="12">
      <c r="B178" s="48"/>
      <c r="C178" s="48"/>
      <c r="D178" s="130"/>
      <c r="E178" s="99"/>
      <c r="F178" s="99"/>
      <c r="G178" s="99"/>
      <c r="H178" s="48"/>
      <c r="I178" s="100"/>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row>
    <row r="179" spans="2:72" s="101" customFormat="1" ht="13.8">
      <c r="B179" s="95" t="s">
        <v>190</v>
      </c>
      <c r="C179" s="35"/>
      <c r="D179" s="35"/>
      <c r="E179" s="96"/>
      <c r="F179" s="96"/>
      <c r="G179" s="96"/>
      <c r="H179" s="35"/>
      <c r="I179" s="100"/>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row>
    <row r="180" spans="2:72">
      <c r="B180" s="95" t="str">
        <f>B55</f>
        <v>SECTION A - PRELIMINARY AND GENERAL</v>
      </c>
      <c r="C180" s="35"/>
      <c r="D180" s="35"/>
      <c r="E180" s="96"/>
      <c r="F180" s="96"/>
      <c r="G180" s="96"/>
      <c r="H180" s="35"/>
    </row>
    <row r="181" spans="2:72">
      <c r="B181" s="48"/>
      <c r="C181" s="48"/>
      <c r="D181" s="48"/>
      <c r="E181" s="99"/>
      <c r="F181" s="99"/>
      <c r="G181" s="99"/>
      <c r="H181" s="48"/>
    </row>
    <row r="182" spans="2:72">
      <c r="B182" s="102" t="s">
        <v>1</v>
      </c>
      <c r="C182" s="102" t="s">
        <v>2</v>
      </c>
      <c r="D182" s="102" t="s">
        <v>3</v>
      </c>
      <c r="E182" s="102" t="s">
        <v>4</v>
      </c>
      <c r="F182" s="102" t="s">
        <v>5</v>
      </c>
      <c r="G182" s="102" t="s">
        <v>6</v>
      </c>
      <c r="H182" s="9" t="s">
        <v>7</v>
      </c>
    </row>
    <row r="183" spans="2:72">
      <c r="B183" s="104"/>
      <c r="C183" s="142"/>
      <c r="D183" s="20" t="s">
        <v>29</v>
      </c>
      <c r="E183" s="106"/>
      <c r="F183" s="106"/>
      <c r="G183" s="106"/>
      <c r="H183" s="25"/>
    </row>
    <row r="184" spans="2:72" ht="22.8">
      <c r="B184" s="143" t="s">
        <v>30</v>
      </c>
      <c r="C184" s="143"/>
      <c r="D184" s="144" t="s">
        <v>31</v>
      </c>
      <c r="E184" s="110"/>
      <c r="F184" s="114"/>
      <c r="G184" s="143"/>
      <c r="H184" s="143"/>
    </row>
    <row r="185" spans="2:72">
      <c r="B185" s="119"/>
      <c r="C185" s="119"/>
      <c r="D185" s="120"/>
      <c r="E185" s="114"/>
      <c r="F185" s="114"/>
      <c r="G185" s="119"/>
      <c r="H185" s="119"/>
    </row>
    <row r="186" spans="2:72">
      <c r="B186" s="119" t="s">
        <v>32</v>
      </c>
      <c r="C186" s="119"/>
      <c r="D186" s="120" t="s">
        <v>33</v>
      </c>
      <c r="E186" s="114"/>
      <c r="F186" s="114"/>
      <c r="G186" s="120"/>
      <c r="H186" s="114"/>
    </row>
    <row r="187" spans="2:72">
      <c r="B187" s="119"/>
      <c r="C187" s="119"/>
      <c r="D187" s="120"/>
      <c r="E187" s="114"/>
      <c r="F187" s="114"/>
      <c r="G187" s="120"/>
      <c r="H187" s="114"/>
    </row>
    <row r="188" spans="2:72">
      <c r="B188" s="119"/>
      <c r="C188" s="119"/>
      <c r="D188" s="120" t="s">
        <v>34</v>
      </c>
      <c r="E188" s="114" t="s">
        <v>26</v>
      </c>
      <c r="F188" s="179">
        <v>1</v>
      </c>
      <c r="G188" s="182"/>
      <c r="H188" s="114">
        <f>F188*G188</f>
        <v>0</v>
      </c>
    </row>
    <row r="189" spans="2:72">
      <c r="B189" s="119"/>
      <c r="C189" s="119"/>
      <c r="D189" s="120"/>
      <c r="E189" s="114"/>
      <c r="F189" s="179"/>
      <c r="G189" s="120"/>
      <c r="H189" s="114"/>
    </row>
    <row r="190" spans="2:72">
      <c r="B190" s="119"/>
      <c r="C190" s="119"/>
      <c r="D190" s="120" t="s">
        <v>35</v>
      </c>
      <c r="E190" s="114" t="s">
        <v>26</v>
      </c>
      <c r="F190" s="179">
        <v>1</v>
      </c>
      <c r="G190" s="182"/>
      <c r="H190" s="114">
        <f>F190*G190</f>
        <v>0</v>
      </c>
    </row>
    <row r="191" spans="2:72">
      <c r="B191" s="119"/>
      <c r="C191" s="119"/>
      <c r="D191" s="120"/>
      <c r="E191" s="114"/>
      <c r="F191" s="179"/>
      <c r="G191" s="120"/>
      <c r="H191" s="114"/>
    </row>
    <row r="192" spans="2:72">
      <c r="B192" s="119"/>
      <c r="C192" s="119"/>
      <c r="D192" s="120" t="s">
        <v>36</v>
      </c>
      <c r="E192" s="114" t="s">
        <v>27</v>
      </c>
      <c r="F192" s="179">
        <v>12</v>
      </c>
      <c r="G192" s="182"/>
      <c r="H192" s="114">
        <f>F192*G192</f>
        <v>0</v>
      </c>
    </row>
    <row r="193" spans="2:8">
      <c r="B193" s="119"/>
      <c r="C193" s="119"/>
      <c r="D193" s="120"/>
      <c r="E193" s="114"/>
      <c r="F193" s="114"/>
      <c r="G193" s="120"/>
      <c r="H193" s="114"/>
    </row>
    <row r="194" spans="2:8">
      <c r="B194" s="113"/>
      <c r="C194" s="113"/>
      <c r="D194" s="113"/>
      <c r="E194" s="113"/>
      <c r="F194" s="113"/>
      <c r="G194" s="113"/>
      <c r="H194" s="114"/>
    </row>
    <row r="195" spans="2:8">
      <c r="B195" s="115"/>
      <c r="C195" s="115"/>
      <c r="D195" s="115"/>
      <c r="E195" s="114"/>
      <c r="F195" s="114"/>
      <c r="G195" s="115"/>
      <c r="H195" s="115"/>
    </row>
    <row r="196" spans="2:8">
      <c r="B196" s="115"/>
      <c r="C196" s="115"/>
      <c r="D196" s="115"/>
      <c r="E196" s="114"/>
      <c r="F196" s="114"/>
      <c r="G196" s="115"/>
      <c r="H196" s="115"/>
    </row>
    <row r="197" spans="2:8">
      <c r="B197" s="115"/>
      <c r="C197" s="115"/>
      <c r="D197" s="115"/>
      <c r="E197" s="114"/>
      <c r="F197" s="114"/>
      <c r="G197" s="115"/>
      <c r="H197" s="115"/>
    </row>
    <row r="198" spans="2:8">
      <c r="B198" s="115"/>
      <c r="C198" s="115"/>
      <c r="D198" s="115"/>
      <c r="E198" s="114"/>
      <c r="F198" s="114"/>
      <c r="G198" s="115"/>
      <c r="H198" s="115"/>
    </row>
    <row r="199" spans="2:8">
      <c r="B199" s="115"/>
      <c r="C199" s="115"/>
      <c r="D199" s="115"/>
      <c r="E199" s="114"/>
      <c r="F199" s="114"/>
      <c r="G199" s="115"/>
      <c r="H199" s="115"/>
    </row>
    <row r="200" spans="2:8">
      <c r="B200" s="115"/>
      <c r="C200" s="115"/>
      <c r="D200" s="115"/>
      <c r="E200" s="114"/>
      <c r="F200" s="114"/>
      <c r="G200" s="115"/>
      <c r="H200" s="115"/>
    </row>
    <row r="201" spans="2:8">
      <c r="B201" s="115"/>
      <c r="C201" s="115"/>
      <c r="D201" s="115"/>
      <c r="E201" s="114"/>
      <c r="F201" s="114"/>
      <c r="G201" s="115"/>
      <c r="H201" s="115"/>
    </row>
    <row r="202" spans="2:8">
      <c r="B202" s="115"/>
      <c r="C202" s="115"/>
      <c r="D202" s="115"/>
      <c r="E202" s="114"/>
      <c r="F202" s="114"/>
      <c r="G202" s="115"/>
      <c r="H202" s="115"/>
    </row>
    <row r="203" spans="2:8">
      <c r="B203" s="115"/>
      <c r="C203" s="115"/>
      <c r="D203" s="115"/>
      <c r="E203" s="114"/>
      <c r="F203" s="114"/>
      <c r="G203" s="115"/>
      <c r="H203" s="115"/>
    </row>
    <row r="204" spans="2:8">
      <c r="B204" s="115"/>
      <c r="C204" s="115"/>
      <c r="D204" s="115"/>
      <c r="E204" s="114"/>
      <c r="F204" s="114"/>
      <c r="G204" s="115"/>
      <c r="H204" s="115"/>
    </row>
    <row r="205" spans="2:8">
      <c r="B205" s="115"/>
      <c r="C205" s="115"/>
      <c r="D205" s="115"/>
      <c r="E205" s="114"/>
      <c r="F205" s="114"/>
      <c r="G205" s="115"/>
      <c r="H205" s="115"/>
    </row>
    <row r="206" spans="2:8">
      <c r="B206" s="115"/>
      <c r="C206" s="115"/>
      <c r="D206" s="115"/>
      <c r="E206" s="114"/>
      <c r="F206" s="114"/>
      <c r="G206" s="115"/>
      <c r="H206" s="115"/>
    </row>
    <row r="207" spans="2:8">
      <c r="B207" s="115"/>
      <c r="C207" s="115"/>
      <c r="D207" s="115"/>
      <c r="E207" s="114"/>
      <c r="F207" s="114"/>
      <c r="G207" s="115"/>
      <c r="H207" s="115"/>
    </row>
    <row r="208" spans="2:8">
      <c r="B208" s="115"/>
      <c r="C208" s="115"/>
      <c r="D208" s="115"/>
      <c r="E208" s="114"/>
      <c r="F208" s="114"/>
      <c r="G208" s="115"/>
      <c r="H208" s="115"/>
    </row>
    <row r="209" spans="2:8">
      <c r="B209" s="115"/>
      <c r="C209" s="115"/>
      <c r="D209" s="115"/>
      <c r="E209" s="114"/>
      <c r="F209" s="114"/>
      <c r="G209" s="115"/>
      <c r="H209" s="115"/>
    </row>
    <row r="210" spans="2:8">
      <c r="B210" s="115"/>
      <c r="C210" s="115"/>
      <c r="D210" s="115"/>
      <c r="E210" s="114"/>
      <c r="F210" s="114"/>
      <c r="G210" s="115"/>
      <c r="H210" s="115"/>
    </row>
    <row r="211" spans="2:8">
      <c r="B211" s="115"/>
      <c r="C211" s="115"/>
      <c r="D211" s="115"/>
      <c r="E211" s="114"/>
      <c r="F211" s="114"/>
      <c r="G211" s="115"/>
      <c r="H211" s="115"/>
    </row>
    <row r="212" spans="2:8">
      <c r="B212" s="115"/>
      <c r="C212" s="115"/>
      <c r="D212" s="115"/>
      <c r="E212" s="114"/>
      <c r="F212" s="114"/>
      <c r="G212" s="115"/>
      <c r="H212" s="115"/>
    </row>
    <row r="213" spans="2:8">
      <c r="B213" s="115"/>
      <c r="C213" s="115"/>
      <c r="D213" s="115"/>
      <c r="E213" s="114"/>
      <c r="F213" s="114"/>
      <c r="G213" s="115"/>
      <c r="H213" s="115"/>
    </row>
    <row r="214" spans="2:8">
      <c r="B214" s="115"/>
      <c r="C214" s="115"/>
      <c r="D214" s="115"/>
      <c r="E214" s="114"/>
      <c r="F214" s="114"/>
      <c r="G214" s="115"/>
      <c r="H214" s="115"/>
    </row>
    <row r="215" spans="2:8">
      <c r="B215" s="115"/>
      <c r="C215" s="115"/>
      <c r="D215" s="115"/>
      <c r="E215" s="114"/>
      <c r="F215" s="114"/>
      <c r="G215" s="115"/>
      <c r="H215" s="115"/>
    </row>
    <row r="216" spans="2:8">
      <c r="B216" s="115"/>
      <c r="C216" s="115"/>
      <c r="D216" s="115"/>
      <c r="E216" s="114"/>
      <c r="F216" s="114"/>
      <c r="G216" s="115"/>
      <c r="H216" s="115"/>
    </row>
    <row r="217" spans="2:8">
      <c r="B217" s="115"/>
      <c r="C217" s="115"/>
      <c r="D217" s="115"/>
      <c r="E217" s="114"/>
      <c r="F217" s="114"/>
      <c r="G217" s="115"/>
      <c r="H217" s="115"/>
    </row>
    <row r="218" spans="2:8">
      <c r="B218" s="115"/>
      <c r="C218" s="115"/>
      <c r="D218" s="115"/>
      <c r="E218" s="114"/>
      <c r="F218" s="114"/>
      <c r="G218" s="115"/>
      <c r="H218" s="115"/>
    </row>
    <row r="219" spans="2:8">
      <c r="B219" s="115"/>
      <c r="C219" s="115"/>
      <c r="D219" s="115"/>
      <c r="E219" s="114"/>
      <c r="F219" s="114"/>
      <c r="G219" s="115"/>
      <c r="H219" s="115"/>
    </row>
    <row r="220" spans="2:8">
      <c r="B220" s="115"/>
      <c r="C220" s="115"/>
      <c r="D220" s="115"/>
      <c r="E220" s="114"/>
      <c r="F220" s="114"/>
      <c r="G220" s="115"/>
      <c r="H220" s="115"/>
    </row>
    <row r="221" spans="2:8">
      <c r="B221" s="115"/>
      <c r="C221" s="115"/>
      <c r="D221" s="115"/>
      <c r="E221" s="114"/>
      <c r="F221" s="114"/>
      <c r="G221" s="115"/>
      <c r="H221" s="115"/>
    </row>
    <row r="222" spans="2:8">
      <c r="B222" s="115"/>
      <c r="C222" s="115"/>
      <c r="D222" s="115"/>
      <c r="E222" s="114"/>
      <c r="F222" s="114"/>
      <c r="G222" s="115"/>
      <c r="H222" s="115"/>
    </row>
    <row r="223" spans="2:8">
      <c r="B223" s="115"/>
      <c r="C223" s="115"/>
      <c r="D223" s="115"/>
      <c r="E223" s="114"/>
      <c r="F223" s="114"/>
      <c r="G223" s="115"/>
      <c r="H223" s="115"/>
    </row>
    <row r="224" spans="2:8">
      <c r="B224" s="115"/>
      <c r="C224" s="115"/>
      <c r="D224" s="115"/>
      <c r="E224" s="114"/>
      <c r="F224" s="114"/>
      <c r="G224" s="115"/>
      <c r="H224" s="115"/>
    </row>
    <row r="225" spans="2:8">
      <c r="B225" s="115"/>
      <c r="C225" s="115"/>
      <c r="D225" s="115"/>
      <c r="E225" s="114"/>
      <c r="F225" s="114"/>
      <c r="G225" s="115"/>
      <c r="H225" s="115"/>
    </row>
    <row r="226" spans="2:8">
      <c r="B226" s="115"/>
      <c r="C226" s="115"/>
      <c r="D226" s="115"/>
      <c r="E226" s="114"/>
      <c r="F226" s="114"/>
      <c r="G226" s="115"/>
      <c r="H226" s="115"/>
    </row>
    <row r="227" spans="2:8">
      <c r="B227" s="115"/>
      <c r="C227" s="115"/>
      <c r="D227" s="115"/>
      <c r="E227" s="114"/>
      <c r="F227" s="114"/>
      <c r="G227" s="115"/>
      <c r="H227" s="115"/>
    </row>
    <row r="228" spans="2:8">
      <c r="B228" s="115"/>
      <c r="C228" s="115"/>
      <c r="D228" s="115"/>
      <c r="E228" s="114"/>
      <c r="F228" s="114"/>
      <c r="G228" s="115"/>
      <c r="H228" s="115"/>
    </row>
    <row r="229" spans="2:8">
      <c r="B229" s="115"/>
      <c r="C229" s="115"/>
      <c r="D229" s="115"/>
      <c r="E229" s="114"/>
      <c r="F229" s="114"/>
      <c r="G229" s="115"/>
      <c r="H229" s="115"/>
    </row>
    <row r="230" spans="2:8">
      <c r="B230" s="115"/>
      <c r="C230" s="115"/>
      <c r="D230" s="115"/>
      <c r="E230" s="114"/>
      <c r="F230" s="114"/>
      <c r="G230" s="115"/>
      <c r="H230" s="115"/>
    </row>
    <row r="231" spans="2:8">
      <c r="B231" s="115"/>
      <c r="C231" s="115"/>
      <c r="D231" s="115"/>
      <c r="E231" s="114"/>
      <c r="F231" s="114"/>
      <c r="G231" s="115"/>
      <c r="H231" s="115"/>
    </row>
    <row r="232" spans="2:8">
      <c r="B232" s="125"/>
      <c r="C232" s="125"/>
      <c r="D232" s="125"/>
      <c r="E232" s="124"/>
      <c r="F232" s="124"/>
      <c r="G232" s="125"/>
      <c r="H232" s="125"/>
    </row>
    <row r="233" spans="2:8">
      <c r="B233" s="138" t="s">
        <v>28</v>
      </c>
      <c r="C233" s="145"/>
      <c r="D233" s="146"/>
      <c r="E233" s="106"/>
      <c r="F233" s="106"/>
      <c r="G233" s="106"/>
      <c r="H233" s="52">
        <f>SUM(H186:H194)</f>
        <v>0</v>
      </c>
    </row>
    <row r="234" spans="2:8">
      <c r="B234" s="48"/>
      <c r="C234" s="48"/>
      <c r="D234" s="130">
        <v>104</v>
      </c>
      <c r="E234" s="99"/>
      <c r="F234" s="99"/>
      <c r="G234" s="99"/>
      <c r="H234" s="48"/>
    </row>
    <row r="235" spans="2:8">
      <c r="B235" s="95" t="s">
        <v>190</v>
      </c>
      <c r="C235" s="35"/>
      <c r="D235" s="35"/>
      <c r="E235" s="96"/>
      <c r="F235" s="96"/>
      <c r="G235" s="96"/>
      <c r="H235" s="35"/>
    </row>
    <row r="236" spans="2:8">
      <c r="B236" s="95" t="str">
        <f>B180</f>
        <v>SECTION A - PRELIMINARY AND GENERAL</v>
      </c>
      <c r="C236" s="35"/>
      <c r="D236" s="35"/>
      <c r="E236" s="96"/>
      <c r="F236" s="96"/>
      <c r="G236" s="96"/>
      <c r="H236" s="35"/>
    </row>
    <row r="237" spans="2:8">
      <c r="B237" s="48"/>
      <c r="C237" s="48"/>
      <c r="D237" s="48"/>
      <c r="E237" s="99"/>
      <c r="F237" s="99"/>
      <c r="G237" s="99"/>
      <c r="H237" s="48"/>
    </row>
    <row r="238" spans="2:8">
      <c r="B238" s="102" t="s">
        <v>1</v>
      </c>
      <c r="C238" s="102" t="s">
        <v>2</v>
      </c>
      <c r="D238" s="102" t="s">
        <v>3</v>
      </c>
      <c r="E238" s="102" t="s">
        <v>4</v>
      </c>
      <c r="F238" s="102" t="s">
        <v>5</v>
      </c>
      <c r="G238" s="102" t="s">
        <v>6</v>
      </c>
      <c r="H238" s="9" t="s">
        <v>7</v>
      </c>
    </row>
    <row r="239" spans="2:8">
      <c r="B239" s="104"/>
      <c r="C239" s="142"/>
      <c r="D239" s="20" t="s">
        <v>37</v>
      </c>
      <c r="E239" s="106"/>
      <c r="F239" s="106"/>
      <c r="G239" s="106"/>
      <c r="H239" s="25"/>
    </row>
    <row r="240" spans="2:8" ht="22.8">
      <c r="B240" s="143">
        <v>14</v>
      </c>
      <c r="C240" s="143"/>
      <c r="D240" s="144" t="s">
        <v>38</v>
      </c>
      <c r="E240" s="110"/>
      <c r="F240" s="114"/>
      <c r="G240" s="143"/>
      <c r="H240" s="143"/>
    </row>
    <row r="241" spans="2:8">
      <c r="B241" s="119"/>
      <c r="C241" s="119"/>
      <c r="D241" s="120"/>
      <c r="E241" s="114"/>
      <c r="F241" s="114"/>
      <c r="G241" s="119"/>
      <c r="H241" s="119"/>
    </row>
    <row r="242" spans="2:8">
      <c r="B242" s="119" t="s">
        <v>39</v>
      </c>
      <c r="C242" s="119"/>
      <c r="D242" s="120" t="s">
        <v>40</v>
      </c>
      <c r="E242" s="114"/>
      <c r="F242" s="114"/>
      <c r="G242" s="119"/>
      <c r="H242" s="119"/>
    </row>
    <row r="243" spans="2:8">
      <c r="B243" s="119"/>
      <c r="C243" s="119"/>
      <c r="D243" s="120"/>
      <c r="E243" s="114"/>
      <c r="F243" s="114"/>
      <c r="G243" s="120"/>
      <c r="H243" s="114"/>
    </row>
    <row r="244" spans="2:8">
      <c r="B244" s="119"/>
      <c r="C244" s="119"/>
      <c r="D244" s="120" t="s">
        <v>41</v>
      </c>
      <c r="E244" s="114" t="s">
        <v>42</v>
      </c>
      <c r="F244" s="149">
        <v>15</v>
      </c>
      <c r="G244" s="182"/>
      <c r="H244" s="114">
        <f>F244*G244</f>
        <v>0</v>
      </c>
    </row>
    <row r="245" spans="2:8">
      <c r="B245" s="119"/>
      <c r="C245" s="119"/>
      <c r="D245" s="120"/>
      <c r="E245" s="114"/>
      <c r="F245" s="149"/>
      <c r="G245" s="120"/>
      <c r="H245" s="114"/>
    </row>
    <row r="246" spans="2:8">
      <c r="B246" s="119"/>
      <c r="C246" s="119"/>
      <c r="D246" s="120" t="s">
        <v>43</v>
      </c>
      <c r="E246" s="114" t="s">
        <v>44</v>
      </c>
      <c r="F246" s="149">
        <v>2</v>
      </c>
      <c r="G246" s="182"/>
      <c r="H246" s="114">
        <f>F246*G246</f>
        <v>0</v>
      </c>
    </row>
    <row r="247" spans="2:8">
      <c r="B247" s="119"/>
      <c r="C247" s="119"/>
      <c r="D247" s="120"/>
      <c r="E247" s="114"/>
      <c r="F247" s="149"/>
      <c r="G247" s="120"/>
      <c r="H247" s="114"/>
    </row>
    <row r="248" spans="2:8">
      <c r="B248" s="119" t="s">
        <v>45</v>
      </c>
      <c r="C248" s="119"/>
      <c r="D248" s="120" t="s">
        <v>46</v>
      </c>
      <c r="E248" s="114"/>
      <c r="F248" s="149"/>
      <c r="G248" s="120"/>
      <c r="H248" s="114"/>
    </row>
    <row r="249" spans="2:8">
      <c r="B249" s="119"/>
      <c r="C249" s="119"/>
      <c r="D249" s="120"/>
      <c r="E249" s="114"/>
      <c r="F249" s="149"/>
      <c r="G249" s="120"/>
      <c r="H249" s="114"/>
    </row>
    <row r="250" spans="2:8">
      <c r="B250" s="119"/>
      <c r="C250" s="119"/>
      <c r="D250" s="120" t="s">
        <v>47</v>
      </c>
      <c r="E250" s="114" t="s">
        <v>44</v>
      </c>
      <c r="F250" s="149">
        <v>6</v>
      </c>
      <c r="G250" s="182"/>
      <c r="H250" s="114">
        <f>F250*G250</f>
        <v>0</v>
      </c>
    </row>
    <row r="251" spans="2:8">
      <c r="B251" s="119"/>
      <c r="C251" s="119"/>
      <c r="D251" s="120"/>
      <c r="E251" s="114"/>
      <c r="F251" s="149"/>
      <c r="G251" s="120"/>
      <c r="H251" s="114"/>
    </row>
    <row r="252" spans="2:8">
      <c r="B252" s="119"/>
      <c r="C252" s="119"/>
      <c r="D252" s="120" t="s">
        <v>48</v>
      </c>
      <c r="E252" s="114" t="s">
        <v>44</v>
      </c>
      <c r="F252" s="149">
        <v>3</v>
      </c>
      <c r="G252" s="182"/>
      <c r="H252" s="114">
        <f>F252*G252</f>
        <v>0</v>
      </c>
    </row>
    <row r="253" spans="2:8">
      <c r="B253" s="119"/>
      <c r="C253" s="119"/>
      <c r="D253" s="120"/>
      <c r="E253" s="114"/>
      <c r="F253" s="149"/>
      <c r="G253" s="120"/>
      <c r="H253" s="114"/>
    </row>
    <row r="254" spans="2:8">
      <c r="B254" s="119"/>
      <c r="C254" s="119"/>
      <c r="D254" s="120" t="s">
        <v>49</v>
      </c>
      <c r="E254" s="114" t="s">
        <v>44</v>
      </c>
      <c r="F254" s="149">
        <v>1</v>
      </c>
      <c r="G254" s="182"/>
      <c r="H254" s="114">
        <f>F254*G254</f>
        <v>0</v>
      </c>
    </row>
    <row r="255" spans="2:8">
      <c r="B255" s="119"/>
      <c r="C255" s="119"/>
      <c r="D255" s="120"/>
      <c r="E255" s="114"/>
      <c r="F255" s="149"/>
      <c r="G255" s="120"/>
      <c r="H255" s="114"/>
    </row>
    <row r="256" spans="2:8">
      <c r="B256" s="119"/>
      <c r="C256" s="119"/>
      <c r="D256" s="120" t="s">
        <v>50</v>
      </c>
      <c r="E256" s="114" t="s">
        <v>44</v>
      </c>
      <c r="F256" s="149">
        <v>1</v>
      </c>
      <c r="G256" s="182"/>
      <c r="H256" s="114">
        <f>F256*G256</f>
        <v>0</v>
      </c>
    </row>
    <row r="257" spans="2:8">
      <c r="B257" s="119"/>
      <c r="C257" s="119"/>
      <c r="D257" s="120"/>
      <c r="E257" s="114"/>
      <c r="F257" s="149"/>
      <c r="G257" s="119"/>
      <c r="H257" s="114"/>
    </row>
    <row r="258" spans="2:8" ht="22.8">
      <c r="B258" s="119" t="s">
        <v>51</v>
      </c>
      <c r="C258" s="119"/>
      <c r="D258" s="120" t="s">
        <v>52</v>
      </c>
      <c r="E258" s="114"/>
      <c r="F258" s="149"/>
      <c r="G258" s="119"/>
      <c r="H258" s="114"/>
    </row>
    <row r="259" spans="2:8">
      <c r="B259" s="115"/>
      <c r="C259" s="115"/>
      <c r="D259" s="115"/>
      <c r="E259" s="114"/>
      <c r="F259" s="149"/>
      <c r="G259" s="115"/>
      <c r="H259" s="114"/>
    </row>
    <row r="260" spans="2:8">
      <c r="B260" s="120"/>
      <c r="C260" s="120"/>
      <c r="D260" s="120" t="s">
        <v>53</v>
      </c>
      <c r="E260" s="114"/>
      <c r="F260" s="149"/>
      <c r="G260" s="120"/>
      <c r="H260" s="120"/>
    </row>
    <row r="261" spans="2:8">
      <c r="B261" s="115"/>
      <c r="C261" s="115"/>
      <c r="D261" s="115"/>
      <c r="E261" s="114"/>
      <c r="F261" s="149"/>
      <c r="G261" s="115"/>
      <c r="H261" s="114"/>
    </row>
    <row r="262" spans="2:8">
      <c r="B262" s="120"/>
      <c r="C262" s="120"/>
      <c r="D262" s="120" t="s">
        <v>54</v>
      </c>
      <c r="E262" s="114" t="s">
        <v>44</v>
      </c>
      <c r="F262" s="149">
        <v>3</v>
      </c>
      <c r="G262" s="182"/>
      <c r="H262" s="114">
        <f>F262*G262</f>
        <v>0</v>
      </c>
    </row>
    <row r="263" spans="2:8">
      <c r="B263" s="115"/>
      <c r="C263" s="115"/>
      <c r="D263" s="115"/>
      <c r="E263" s="114"/>
      <c r="F263" s="149"/>
      <c r="G263" s="115"/>
      <c r="H263" s="114"/>
    </row>
    <row r="264" spans="2:8">
      <c r="B264" s="120"/>
      <c r="C264" s="120"/>
      <c r="D264" s="120" t="s">
        <v>55</v>
      </c>
      <c r="E264" s="114" t="s">
        <v>44</v>
      </c>
      <c r="F264" s="149">
        <v>1</v>
      </c>
      <c r="G264" s="182"/>
      <c r="H264" s="114">
        <f>F264*G264</f>
        <v>0</v>
      </c>
    </row>
    <row r="265" spans="2:8">
      <c r="B265" s="115"/>
      <c r="C265" s="115"/>
      <c r="D265" s="115"/>
      <c r="E265" s="114"/>
      <c r="F265" s="149"/>
      <c r="G265" s="115"/>
      <c r="H265" s="114"/>
    </row>
    <row r="266" spans="2:8" ht="22.8">
      <c r="B266" s="120"/>
      <c r="C266" s="120"/>
      <c r="D266" s="120" t="s">
        <v>56</v>
      </c>
      <c r="E266" s="114" t="s">
        <v>44</v>
      </c>
      <c r="F266" s="149">
        <v>2</v>
      </c>
      <c r="G266" s="182"/>
      <c r="H266" s="114">
        <f>F266*G266</f>
        <v>0</v>
      </c>
    </row>
    <row r="267" spans="2:8">
      <c r="B267" s="115"/>
      <c r="C267" s="115"/>
      <c r="D267" s="115"/>
      <c r="E267" s="114"/>
      <c r="F267" s="149"/>
      <c r="G267" s="115"/>
      <c r="H267" s="114"/>
    </row>
    <row r="268" spans="2:8" ht="22.8">
      <c r="B268" s="120"/>
      <c r="C268" s="120"/>
      <c r="D268" s="120" t="s">
        <v>57</v>
      </c>
      <c r="E268" s="114" t="s">
        <v>44</v>
      </c>
      <c r="F268" s="149">
        <v>1</v>
      </c>
      <c r="G268" s="182"/>
      <c r="H268" s="114">
        <f>F268*G268</f>
        <v>0</v>
      </c>
    </row>
    <row r="269" spans="2:8">
      <c r="B269" s="115"/>
      <c r="C269" s="115"/>
      <c r="D269" s="115"/>
      <c r="E269" s="114"/>
      <c r="F269" s="149"/>
      <c r="G269" s="115"/>
      <c r="H269" s="114"/>
    </row>
    <row r="270" spans="2:8" ht="22.8">
      <c r="B270" s="120"/>
      <c r="C270" s="120"/>
      <c r="D270" s="120" t="s">
        <v>58</v>
      </c>
      <c r="E270" s="114" t="s">
        <v>44</v>
      </c>
      <c r="F270" s="149">
        <v>1</v>
      </c>
      <c r="G270" s="182"/>
      <c r="H270" s="114">
        <f>F270*G270</f>
        <v>0</v>
      </c>
    </row>
    <row r="271" spans="2:8">
      <c r="B271" s="115"/>
      <c r="C271" s="115"/>
      <c r="D271" s="115"/>
      <c r="E271" s="114"/>
      <c r="F271" s="149"/>
      <c r="G271" s="115"/>
      <c r="H271" s="114"/>
    </row>
    <row r="272" spans="2:8" ht="22.8">
      <c r="B272" s="120"/>
      <c r="C272" s="120"/>
      <c r="D272" s="120" t="s">
        <v>197</v>
      </c>
      <c r="E272" s="114" t="s">
        <v>44</v>
      </c>
      <c r="F272" s="149">
        <v>1</v>
      </c>
      <c r="G272" s="182"/>
      <c r="H272" s="114">
        <f>F272*G272</f>
        <v>0</v>
      </c>
    </row>
    <row r="273" spans="2:8">
      <c r="B273" s="115"/>
      <c r="C273" s="115"/>
      <c r="D273" s="115"/>
      <c r="E273" s="114"/>
      <c r="F273" s="149"/>
      <c r="G273" s="115"/>
      <c r="H273" s="114"/>
    </row>
    <row r="274" spans="2:8" ht="34.200000000000003">
      <c r="B274" s="120"/>
      <c r="C274" s="120"/>
      <c r="D274" s="120" t="s">
        <v>198</v>
      </c>
      <c r="E274" s="114" t="s">
        <v>59</v>
      </c>
      <c r="F274" s="149">
        <v>1</v>
      </c>
      <c r="G274" s="120">
        <v>25000</v>
      </c>
      <c r="H274" s="114">
        <f>F274*G274</f>
        <v>25000</v>
      </c>
    </row>
    <row r="275" spans="2:8">
      <c r="B275" s="115"/>
      <c r="C275" s="115"/>
      <c r="D275" s="115"/>
      <c r="E275" s="114"/>
      <c r="F275" s="149"/>
      <c r="G275" s="115"/>
      <c r="H275" s="114"/>
    </row>
    <row r="276" spans="2:8" ht="22.8">
      <c r="B276" s="115"/>
      <c r="C276" s="115"/>
      <c r="D276" s="113" t="s">
        <v>743</v>
      </c>
      <c r="E276" s="132" t="s">
        <v>20</v>
      </c>
      <c r="F276" s="181">
        <f>G274</f>
        <v>25000</v>
      </c>
      <c r="G276" s="185"/>
      <c r="H276" s="114">
        <f>F276*G276</f>
        <v>0</v>
      </c>
    </row>
    <row r="277" spans="2:8">
      <c r="B277" s="115"/>
      <c r="C277" s="115"/>
      <c r="D277" s="115"/>
      <c r="E277" s="114"/>
      <c r="F277" s="149"/>
      <c r="G277" s="115"/>
      <c r="H277" s="114"/>
    </row>
    <row r="278" spans="2:8">
      <c r="B278" s="120"/>
      <c r="C278" s="120"/>
      <c r="D278" s="120" t="s">
        <v>199</v>
      </c>
      <c r="E278" s="114" t="s">
        <v>42</v>
      </c>
      <c r="F278" s="149">
        <v>5</v>
      </c>
      <c r="G278" s="182"/>
      <c r="H278" s="114">
        <f>F278*G278</f>
        <v>0</v>
      </c>
    </row>
    <row r="279" spans="2:8">
      <c r="B279" s="115"/>
      <c r="C279" s="115"/>
      <c r="D279" s="115"/>
      <c r="E279" s="114"/>
      <c r="F279" s="152"/>
      <c r="G279" s="115"/>
      <c r="H279" s="114"/>
    </row>
    <row r="280" spans="2:8">
      <c r="B280" s="115"/>
      <c r="C280" s="115"/>
      <c r="D280" s="115"/>
      <c r="E280" s="114"/>
      <c r="F280" s="115"/>
      <c r="G280" s="115"/>
      <c r="H280" s="115"/>
    </row>
    <row r="281" spans="2:8">
      <c r="B281" s="125"/>
      <c r="C281" s="125"/>
      <c r="D281" s="125"/>
      <c r="E281" s="124"/>
      <c r="F281" s="125"/>
      <c r="G281" s="125"/>
      <c r="H281" s="125"/>
    </row>
    <row r="282" spans="2:8">
      <c r="B282" s="138" t="s">
        <v>28</v>
      </c>
      <c r="C282" s="145"/>
      <c r="D282" s="146"/>
      <c r="E282" s="106"/>
      <c r="F282" s="106"/>
      <c r="G282" s="106"/>
      <c r="H282" s="23">
        <f>SUM(H240:H281)</f>
        <v>25000</v>
      </c>
    </row>
    <row r="283" spans="2:8">
      <c r="B283" s="48"/>
      <c r="C283" s="48"/>
      <c r="D283" s="130">
        <v>105</v>
      </c>
      <c r="E283" s="180"/>
      <c r="F283" s="99"/>
      <c r="G283" s="99"/>
      <c r="H283" s="48"/>
    </row>
    <row r="284" spans="2:8">
      <c r="B284" s="95" t="s">
        <v>190</v>
      </c>
      <c r="C284" s="35"/>
      <c r="D284" s="35"/>
      <c r="E284" s="96"/>
      <c r="F284" s="96"/>
      <c r="G284" s="96"/>
      <c r="H284" s="35"/>
    </row>
    <row r="285" spans="2:8">
      <c r="B285" s="95" t="str">
        <f>B180</f>
        <v>SECTION A - PRELIMINARY AND GENERAL</v>
      </c>
      <c r="C285" s="35"/>
      <c r="D285" s="35"/>
      <c r="E285" s="96"/>
      <c r="F285" s="96"/>
      <c r="G285" s="96"/>
      <c r="H285" s="35"/>
    </row>
    <row r="286" spans="2:8">
      <c r="B286" s="48"/>
      <c r="C286" s="148"/>
      <c r="D286" s="101"/>
      <c r="E286" s="99"/>
      <c r="F286" s="99"/>
      <c r="G286" s="99"/>
      <c r="H286" s="48"/>
    </row>
    <row r="287" spans="2:8">
      <c r="B287" s="102" t="s">
        <v>106</v>
      </c>
      <c r="C287" s="9" t="s">
        <v>107</v>
      </c>
      <c r="D287" s="102" t="s">
        <v>108</v>
      </c>
      <c r="E287" s="102" t="s">
        <v>107</v>
      </c>
      <c r="F287" s="102" t="s">
        <v>107</v>
      </c>
      <c r="G287" s="102" t="s">
        <v>107</v>
      </c>
      <c r="H287" s="9" t="s">
        <v>7</v>
      </c>
    </row>
    <row r="288" spans="2:8">
      <c r="B288" s="25"/>
      <c r="C288" s="142"/>
      <c r="D288" s="20" t="s">
        <v>105</v>
      </c>
      <c r="E288" s="106"/>
      <c r="F288" s="106"/>
      <c r="G288" s="106"/>
      <c r="H288" s="25"/>
    </row>
    <row r="289" spans="2:8">
      <c r="B289" s="149">
        <v>1200</v>
      </c>
      <c r="C289" s="149"/>
      <c r="D289" s="150" t="str">
        <f>D59</f>
        <v>GENERAL REQUIREMENTS AND PROVISIONS</v>
      </c>
      <c r="E289" s="149"/>
      <c r="F289" s="114"/>
      <c r="G289" s="149"/>
      <c r="H289" s="151">
        <f>H176</f>
        <v>23318000</v>
      </c>
    </row>
    <row r="290" spans="2:8">
      <c r="B290" s="152"/>
      <c r="C290" s="152"/>
      <c r="D290" s="150"/>
      <c r="E290" s="152"/>
      <c r="F290" s="115"/>
      <c r="G290" s="152"/>
      <c r="H290" s="151"/>
    </row>
    <row r="291" spans="2:8" ht="22.8">
      <c r="B291" s="149">
        <v>1300</v>
      </c>
      <c r="C291" s="149"/>
      <c r="D291" s="150" t="str">
        <f>D184</f>
        <v>CONTRACTOR'S ESTABLISHMENT ON SITE AND GENERAL OBLIGATIONS</v>
      </c>
      <c r="E291" s="149"/>
      <c r="F291" s="114"/>
      <c r="G291" s="149"/>
      <c r="H291" s="151">
        <f>H233</f>
        <v>0</v>
      </c>
    </row>
    <row r="292" spans="2:8">
      <c r="B292" s="152"/>
      <c r="C292" s="152"/>
      <c r="D292" s="150"/>
      <c r="E292" s="152"/>
      <c r="F292" s="115"/>
      <c r="G292" s="152"/>
      <c r="H292" s="151"/>
    </row>
    <row r="293" spans="2:8" ht="22.8">
      <c r="B293" s="149">
        <v>1400</v>
      </c>
      <c r="C293" s="149"/>
      <c r="D293" s="150" t="s">
        <v>38</v>
      </c>
      <c r="E293" s="149"/>
      <c r="F293" s="114"/>
      <c r="G293" s="149"/>
      <c r="H293" s="151">
        <f>H282</f>
        <v>25000</v>
      </c>
    </row>
    <row r="294" spans="2:8">
      <c r="B294" s="149"/>
      <c r="C294" s="149"/>
      <c r="D294" s="150"/>
      <c r="E294" s="149"/>
      <c r="F294" s="114"/>
      <c r="G294" s="149"/>
      <c r="H294" s="151"/>
    </row>
    <row r="295" spans="2:8">
      <c r="B295" s="149"/>
      <c r="C295" s="149"/>
      <c r="D295" s="150"/>
      <c r="E295" s="149"/>
      <c r="F295" s="114"/>
      <c r="G295" s="149"/>
      <c r="H295" s="151"/>
    </row>
    <row r="296" spans="2:8">
      <c r="B296" s="149"/>
      <c r="C296" s="149"/>
      <c r="D296" s="150"/>
      <c r="E296" s="149"/>
      <c r="F296" s="114"/>
      <c r="G296" s="149"/>
      <c r="H296" s="151"/>
    </row>
    <row r="297" spans="2:8">
      <c r="B297" s="149"/>
      <c r="C297" s="149"/>
      <c r="D297" s="150"/>
      <c r="E297" s="149"/>
      <c r="F297" s="114"/>
      <c r="G297" s="149"/>
      <c r="H297" s="151"/>
    </row>
    <row r="298" spans="2:8">
      <c r="B298" s="149"/>
      <c r="C298" s="149"/>
      <c r="D298" s="150"/>
      <c r="E298" s="149"/>
      <c r="F298" s="114"/>
      <c r="G298" s="149"/>
      <c r="H298" s="151"/>
    </row>
    <row r="299" spans="2:8">
      <c r="B299" s="149"/>
      <c r="C299" s="149"/>
      <c r="D299" s="150"/>
      <c r="E299" s="149"/>
      <c r="F299" s="114"/>
      <c r="G299" s="149"/>
      <c r="H299" s="151"/>
    </row>
    <row r="300" spans="2:8">
      <c r="B300" s="149"/>
      <c r="C300" s="149"/>
      <c r="D300" s="150"/>
      <c r="E300" s="149"/>
      <c r="F300" s="114"/>
      <c r="G300" s="149"/>
      <c r="H300" s="151"/>
    </row>
    <row r="301" spans="2:8">
      <c r="B301" s="149"/>
      <c r="C301" s="149"/>
      <c r="D301" s="150"/>
      <c r="E301" s="149"/>
      <c r="F301" s="114"/>
      <c r="G301" s="149"/>
      <c r="H301" s="151"/>
    </row>
    <row r="302" spans="2:8">
      <c r="B302" s="149"/>
      <c r="C302" s="149"/>
      <c r="D302" s="150"/>
      <c r="E302" s="149"/>
      <c r="F302" s="114"/>
      <c r="G302" s="149"/>
      <c r="H302" s="151"/>
    </row>
    <row r="303" spans="2:8">
      <c r="B303" s="149"/>
      <c r="C303" s="149"/>
      <c r="D303" s="150"/>
      <c r="E303" s="149"/>
      <c r="F303" s="114"/>
      <c r="G303" s="149"/>
      <c r="H303" s="151"/>
    </row>
    <row r="304" spans="2:8">
      <c r="B304" s="149"/>
      <c r="C304" s="149"/>
      <c r="D304" s="150"/>
      <c r="E304" s="149"/>
      <c r="F304" s="114"/>
      <c r="G304" s="149"/>
      <c r="H304" s="151"/>
    </row>
    <row r="305" spans="2:8">
      <c r="B305" s="149"/>
      <c r="C305" s="149"/>
      <c r="D305" s="150"/>
      <c r="E305" s="149"/>
      <c r="F305" s="114"/>
      <c r="G305" s="149"/>
      <c r="H305" s="151"/>
    </row>
    <row r="306" spans="2:8">
      <c r="B306" s="149"/>
      <c r="C306" s="149"/>
      <c r="D306" s="150"/>
      <c r="E306" s="149"/>
      <c r="F306" s="114"/>
      <c r="G306" s="149"/>
      <c r="H306" s="151"/>
    </row>
    <row r="307" spans="2:8">
      <c r="B307" s="149"/>
      <c r="C307" s="149"/>
      <c r="D307" s="150"/>
      <c r="E307" s="149"/>
      <c r="F307" s="114"/>
      <c r="G307" s="149"/>
      <c r="H307" s="151"/>
    </row>
    <row r="308" spans="2:8">
      <c r="B308" s="149"/>
      <c r="C308" s="149"/>
      <c r="D308" s="150"/>
      <c r="E308" s="149"/>
      <c r="F308" s="114"/>
      <c r="G308" s="149"/>
      <c r="H308" s="151"/>
    </row>
    <row r="309" spans="2:8">
      <c r="B309" s="149"/>
      <c r="C309" s="149"/>
      <c r="D309" s="150"/>
      <c r="E309" s="149"/>
      <c r="F309" s="114"/>
      <c r="G309" s="149"/>
      <c r="H309" s="151"/>
    </row>
    <row r="310" spans="2:8">
      <c r="B310" s="149"/>
      <c r="C310" s="149"/>
      <c r="D310" s="150"/>
      <c r="E310" s="149"/>
      <c r="F310" s="114"/>
      <c r="G310" s="149"/>
      <c r="H310" s="151"/>
    </row>
    <row r="311" spans="2:8">
      <c r="B311" s="149"/>
      <c r="C311" s="149"/>
      <c r="D311" s="150"/>
      <c r="E311" s="149"/>
      <c r="F311" s="114"/>
      <c r="G311" s="149"/>
      <c r="H311" s="151"/>
    </row>
    <row r="312" spans="2:8">
      <c r="B312" s="149"/>
      <c r="C312" s="149"/>
      <c r="D312" s="150"/>
      <c r="E312" s="149"/>
      <c r="F312" s="114"/>
      <c r="G312" s="149"/>
      <c r="H312" s="151"/>
    </row>
    <row r="313" spans="2:8">
      <c r="B313" s="149"/>
      <c r="C313" s="149"/>
      <c r="D313" s="150"/>
      <c r="E313" s="149"/>
      <c r="F313" s="114"/>
      <c r="G313" s="149"/>
      <c r="H313" s="151"/>
    </row>
    <row r="314" spans="2:8">
      <c r="B314" s="149"/>
      <c r="C314" s="149"/>
      <c r="D314" s="150"/>
      <c r="E314" s="149"/>
      <c r="F314" s="114"/>
      <c r="G314" s="149"/>
      <c r="H314" s="151"/>
    </row>
    <row r="315" spans="2:8">
      <c r="B315" s="149"/>
      <c r="C315" s="149"/>
      <c r="D315" s="150"/>
      <c r="E315" s="149"/>
      <c r="F315" s="114"/>
      <c r="G315" s="149"/>
      <c r="H315" s="151"/>
    </row>
    <row r="316" spans="2:8">
      <c r="B316" s="149"/>
      <c r="C316" s="149"/>
      <c r="D316" s="149"/>
      <c r="E316" s="149"/>
      <c r="F316" s="114"/>
      <c r="G316" s="149"/>
      <c r="H316" s="153"/>
    </row>
    <row r="317" spans="2:8">
      <c r="B317" s="149"/>
      <c r="C317" s="149"/>
      <c r="D317" s="149"/>
      <c r="E317" s="149"/>
      <c r="F317" s="114"/>
      <c r="G317" s="149"/>
      <c r="H317" s="153"/>
    </row>
    <row r="318" spans="2:8">
      <c r="B318" s="149"/>
      <c r="C318" s="149"/>
      <c r="D318" s="149"/>
      <c r="E318" s="149"/>
      <c r="F318" s="114"/>
      <c r="G318" s="149"/>
      <c r="H318" s="153"/>
    </row>
    <row r="319" spans="2:8">
      <c r="B319" s="149"/>
      <c r="C319" s="149"/>
      <c r="D319" s="149"/>
      <c r="E319" s="149"/>
      <c r="F319" s="114"/>
      <c r="G319" s="149"/>
      <c r="H319" s="153"/>
    </row>
    <row r="320" spans="2:8">
      <c r="B320" s="149"/>
      <c r="C320" s="149"/>
      <c r="D320" s="149"/>
      <c r="E320" s="149"/>
      <c r="F320" s="114"/>
      <c r="G320" s="149"/>
      <c r="H320" s="153"/>
    </row>
    <row r="321" spans="2:8">
      <c r="B321" s="149"/>
      <c r="C321" s="149"/>
      <c r="D321" s="149"/>
      <c r="E321" s="149"/>
      <c r="F321" s="114"/>
      <c r="G321" s="149"/>
      <c r="H321" s="153"/>
    </row>
    <row r="322" spans="2:8">
      <c r="B322" s="149"/>
      <c r="C322" s="149"/>
      <c r="D322" s="149"/>
      <c r="E322" s="149"/>
      <c r="F322" s="114"/>
      <c r="G322" s="149"/>
      <c r="H322" s="153"/>
    </row>
    <row r="323" spans="2:8">
      <c r="B323" s="149"/>
      <c r="C323" s="149"/>
      <c r="D323" s="149"/>
      <c r="E323" s="149"/>
      <c r="F323" s="114"/>
      <c r="G323" s="149"/>
      <c r="H323" s="153"/>
    </row>
    <row r="324" spans="2:8">
      <c r="B324" s="152"/>
      <c r="C324" s="152"/>
      <c r="D324" s="152"/>
      <c r="E324" s="152"/>
      <c r="F324" s="115"/>
      <c r="G324" s="152"/>
      <c r="H324" s="154"/>
    </row>
    <row r="325" spans="2:8">
      <c r="B325" s="149"/>
      <c r="C325" s="149"/>
      <c r="D325" s="149"/>
      <c r="E325" s="149"/>
      <c r="F325" s="114"/>
      <c r="G325" s="149"/>
      <c r="H325" s="153"/>
    </row>
    <row r="326" spans="2:8">
      <c r="B326" s="152"/>
      <c r="C326" s="152"/>
      <c r="D326" s="152"/>
      <c r="E326" s="152"/>
      <c r="F326" s="115"/>
      <c r="G326" s="152"/>
      <c r="H326" s="154"/>
    </row>
    <row r="327" spans="2:8">
      <c r="B327" s="149"/>
      <c r="C327" s="149"/>
      <c r="D327" s="149"/>
      <c r="E327" s="149"/>
      <c r="F327" s="114"/>
      <c r="G327" s="149"/>
      <c r="H327" s="153"/>
    </row>
    <row r="328" spans="2:8">
      <c r="B328" s="115"/>
      <c r="C328" s="115"/>
      <c r="D328" s="115"/>
      <c r="E328" s="115"/>
      <c r="F328" s="115"/>
      <c r="G328" s="115"/>
      <c r="H328" s="154"/>
    </row>
    <row r="329" spans="2:8">
      <c r="B329" s="114"/>
      <c r="C329" s="114"/>
      <c r="D329" s="143" t="s">
        <v>109</v>
      </c>
      <c r="E329" s="155"/>
      <c r="F329" s="155"/>
      <c r="G329" s="155"/>
      <c r="H329" s="70">
        <f>SUM(H289:H328)</f>
        <v>23343000</v>
      </c>
    </row>
    <row r="330" spans="2:8">
      <c r="B330" s="115"/>
      <c r="C330" s="115"/>
      <c r="D330" s="125"/>
      <c r="E330" s="156"/>
      <c r="F330" s="156"/>
      <c r="G330" s="156"/>
      <c r="H330" s="73"/>
    </row>
    <row r="331" spans="2:8">
      <c r="B331" s="127"/>
      <c r="C331" s="159"/>
      <c r="D331" s="375" t="s">
        <v>742</v>
      </c>
      <c r="E331" s="375"/>
      <c r="F331" s="375"/>
      <c r="G331" s="106"/>
      <c r="H331" s="79">
        <f>H329</f>
        <v>23343000</v>
      </c>
    </row>
  </sheetData>
  <sheetProtection algorithmName="SHA-512" hashValue="VNwLx5F811O2uqp+x7ZtGH/ULJYmTppkwWqpU3aLtKdka8n07OihD/8LTVpOfScp8riZ2/EhIotDRa/CKUiMEQ==" saltValue="GSCJKCkpOyYIVOQyq1Wbag==" spinCount="100000" sheet="1" objects="1" scenarios="1"/>
  <mergeCells count="1">
    <mergeCell ref="D331:F331"/>
  </mergeCells>
  <printOptions horizontalCentered="1"/>
  <pageMargins left="0.7" right="0.7" top="0.75" bottom="0.75" header="0.3" footer="0.3"/>
  <pageSetup paperSize="9" scale="85" orientation="portrait" r:id="rId1"/>
  <rowBreaks count="6" manualBreakCount="6">
    <brk id="53" min="1" max="7" man="1"/>
    <brk id="112" min="1" max="7" man="1"/>
    <brk id="177" min="1" max="7" man="1"/>
    <brk id="126" man="1"/>
    <brk id="234" min="1" max="7" man="1"/>
    <brk id="283" min="1"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5B86-24F5-4B14-8901-B32882271C1B}">
  <sheetPr codeName="Sheet2"/>
  <dimension ref="A1:AU1383"/>
  <sheetViews>
    <sheetView showGridLines="0" view="pageBreakPreview" topLeftCell="B1192" zoomScale="145" zoomScaleNormal="100" zoomScaleSheetLayoutView="145" workbookViewId="0">
      <selection activeCell="J1209" sqref="J1209"/>
    </sheetView>
  </sheetViews>
  <sheetFormatPr defaultColWidth="9.21875" defaultRowHeight="14.4"/>
  <cols>
    <col min="1" max="1" width="5.44140625" style="83" hidden="1" customWidth="1"/>
    <col min="2" max="2" width="8.21875" style="83" customWidth="1"/>
    <col min="3" max="3" width="4.21875" style="83" customWidth="1"/>
    <col min="4" max="4" width="38.77734375" style="83" customWidth="1"/>
    <col min="5" max="5" width="8.88671875" style="160" customWidth="1"/>
    <col min="6" max="7" width="13.44140625" style="160" customWidth="1"/>
    <col min="8" max="8" width="14" style="160" customWidth="1"/>
    <col min="9" max="47" width="9.21875" style="147"/>
    <col min="48" max="16384" width="9.21875" style="83"/>
  </cols>
  <sheetData>
    <row r="1" spans="1:47" s="101" customFormat="1" ht="13.8">
      <c r="B1" s="95" t="s">
        <v>190</v>
      </c>
      <c r="C1" s="35"/>
      <c r="D1" s="35"/>
      <c r="E1" s="96"/>
      <c r="F1" s="96"/>
      <c r="G1" s="96"/>
      <c r="H1" s="96"/>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row>
    <row r="2" spans="1:47" s="101" customFormat="1" ht="13.8">
      <c r="B2" s="95" t="s">
        <v>703</v>
      </c>
      <c r="C2" s="35"/>
      <c r="D2" s="35"/>
      <c r="E2" s="96"/>
      <c r="F2" s="96"/>
      <c r="G2" s="96"/>
      <c r="H2" s="96"/>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row>
    <row r="3" spans="1:47" s="101" customFormat="1" ht="12">
      <c r="B3" s="48"/>
      <c r="C3" s="48"/>
      <c r="D3" s="48"/>
      <c r="E3" s="99"/>
      <c r="F3" s="99"/>
      <c r="G3" s="99"/>
      <c r="H3" s="99"/>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row>
    <row r="4" spans="1:47" s="101" customFormat="1" ht="11.4">
      <c r="B4" s="102" t="s">
        <v>1</v>
      </c>
      <c r="C4" s="102" t="s">
        <v>2</v>
      </c>
      <c r="D4" s="102" t="s">
        <v>3</v>
      </c>
      <c r="E4" s="102" t="s">
        <v>4</v>
      </c>
      <c r="F4" s="102" t="s">
        <v>5</v>
      </c>
      <c r="G4" s="102" t="s">
        <v>6</v>
      </c>
      <c r="H4" s="9" t="s">
        <v>7</v>
      </c>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row>
    <row r="5" spans="1:47" s="48" customFormat="1" ht="12">
      <c r="B5" s="104"/>
      <c r="C5" s="104"/>
      <c r="D5" s="20" t="s">
        <v>60</v>
      </c>
      <c r="E5" s="106"/>
      <c r="F5" s="106"/>
      <c r="G5" s="106"/>
      <c r="H5" s="9"/>
      <c r="I5" s="103"/>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row>
    <row r="6" spans="1:47" s="35" customFormat="1" ht="13.8">
      <c r="B6" s="107" t="s">
        <v>61</v>
      </c>
      <c r="C6" s="110"/>
      <c r="D6" s="144" t="s">
        <v>147</v>
      </c>
      <c r="E6" s="110"/>
      <c r="F6" s="110"/>
      <c r="G6" s="110"/>
      <c r="H6" s="110"/>
      <c r="I6" s="103"/>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row>
    <row r="7" spans="1:47" s="35" customFormat="1" ht="13.8">
      <c r="B7" s="112"/>
      <c r="C7" s="115"/>
      <c r="D7" s="120"/>
      <c r="E7" s="115"/>
      <c r="F7" s="115"/>
      <c r="G7" s="115"/>
      <c r="H7" s="114"/>
      <c r="I7" s="103"/>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row>
    <row r="8" spans="1:47" s="48" customFormat="1" ht="34.200000000000003">
      <c r="B8" s="112" t="s">
        <v>63</v>
      </c>
      <c r="C8" s="114"/>
      <c r="D8" s="120" t="s">
        <v>284</v>
      </c>
      <c r="E8" s="114" t="s">
        <v>119</v>
      </c>
      <c r="F8" s="149">
        <v>12</v>
      </c>
      <c r="G8" s="176"/>
      <c r="H8" s="114">
        <f>F8*G8</f>
        <v>0</v>
      </c>
      <c r="I8" s="103"/>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row>
    <row r="9" spans="1:47" s="101" customFormat="1" ht="11.4">
      <c r="B9" s="112"/>
      <c r="C9" s="115"/>
      <c r="D9" s="120"/>
      <c r="E9" s="115"/>
      <c r="F9" s="149"/>
      <c r="G9" s="115"/>
      <c r="H9" s="114"/>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row>
    <row r="10" spans="1:47" s="101" customFormat="1" ht="11.4">
      <c r="B10" s="112" t="s">
        <v>65</v>
      </c>
      <c r="C10" s="114" t="s">
        <v>13</v>
      </c>
      <c r="D10" s="120" t="s">
        <v>66</v>
      </c>
      <c r="E10" s="114"/>
      <c r="F10" s="149"/>
      <c r="G10" s="114"/>
      <c r="H10" s="11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row>
    <row r="11" spans="1:47" s="101" customFormat="1" ht="11.4">
      <c r="A11" s="101">
        <v>327</v>
      </c>
      <c r="B11" s="112"/>
      <c r="C11" s="115"/>
      <c r="D11" s="120"/>
      <c r="E11" s="115"/>
      <c r="F11" s="149"/>
      <c r="G11" s="115"/>
      <c r="H11" s="114"/>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row>
    <row r="12" spans="1:47" s="101" customFormat="1" ht="11.4">
      <c r="B12" s="112"/>
      <c r="C12" s="114" t="s">
        <v>13</v>
      </c>
      <c r="D12" s="120" t="s">
        <v>121</v>
      </c>
      <c r="E12" s="114" t="s">
        <v>67</v>
      </c>
      <c r="F12" s="149">
        <v>2800</v>
      </c>
      <c r="G12" s="176"/>
      <c r="H12" s="114">
        <f>F12*G12</f>
        <v>0</v>
      </c>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row>
    <row r="13" spans="1:47" s="101" customFormat="1" ht="11.4">
      <c r="A13" s="101">
        <v>329</v>
      </c>
      <c r="B13" s="112"/>
      <c r="C13" s="115"/>
      <c r="D13" s="120"/>
      <c r="E13" s="115"/>
      <c r="F13" s="149"/>
      <c r="G13" s="115"/>
      <c r="H13" s="114"/>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row>
    <row r="14" spans="1:47" s="101" customFormat="1" ht="11.4">
      <c r="B14" s="112"/>
      <c r="C14" s="114" t="s">
        <v>13</v>
      </c>
      <c r="D14" s="120" t="s">
        <v>68</v>
      </c>
      <c r="E14" s="114" t="s">
        <v>44</v>
      </c>
      <c r="F14" s="149">
        <v>12</v>
      </c>
      <c r="G14" s="176"/>
      <c r="H14" s="114">
        <f t="shared" ref="H14" si="0">F14*G14</f>
        <v>0</v>
      </c>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row>
    <row r="15" spans="1:47" s="101" customFormat="1" ht="11.4">
      <c r="B15" s="112"/>
      <c r="C15" s="115"/>
      <c r="D15" s="120"/>
      <c r="E15" s="115"/>
      <c r="F15" s="149"/>
      <c r="G15" s="115"/>
      <c r="H15" s="114"/>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row>
    <row r="16" spans="1:47" s="101" customFormat="1" ht="11.4">
      <c r="B16" s="112"/>
      <c r="C16" s="114"/>
      <c r="D16" s="120" t="s">
        <v>286</v>
      </c>
      <c r="E16" s="114"/>
      <c r="F16" s="149"/>
      <c r="G16" s="114"/>
      <c r="H16" s="114"/>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row>
    <row r="17" spans="2:47" s="101" customFormat="1" ht="11.4">
      <c r="B17" s="112"/>
      <c r="C17" s="115"/>
      <c r="D17" s="120"/>
      <c r="E17" s="115"/>
      <c r="F17" s="149"/>
      <c r="G17" s="115"/>
      <c r="H17" s="114"/>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row>
    <row r="18" spans="2:47" s="101" customFormat="1" ht="11.4">
      <c r="B18" s="112"/>
      <c r="C18" s="114"/>
      <c r="D18" s="120" t="s">
        <v>288</v>
      </c>
      <c r="E18" s="114" t="s">
        <v>44</v>
      </c>
      <c r="F18" s="149">
        <v>550</v>
      </c>
      <c r="G18" s="176"/>
      <c r="H18" s="114">
        <f>F18*G18</f>
        <v>0</v>
      </c>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row>
    <row r="19" spans="2:47" s="101" customFormat="1" ht="11.4">
      <c r="B19" s="112"/>
      <c r="C19" s="115"/>
      <c r="D19" s="120"/>
      <c r="E19" s="115"/>
      <c r="F19" s="149"/>
      <c r="G19" s="115"/>
      <c r="H19" s="114"/>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row>
    <row r="20" spans="2:47" s="101" customFormat="1" ht="11.4">
      <c r="B20" s="112"/>
      <c r="C20" s="114"/>
      <c r="D20" s="120" t="s">
        <v>285</v>
      </c>
      <c r="E20" s="114"/>
      <c r="F20" s="149"/>
      <c r="G20" s="114"/>
      <c r="H20" s="114"/>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row>
    <row r="21" spans="2:47" s="101" customFormat="1" ht="11.4">
      <c r="B21" s="112"/>
      <c r="C21" s="115"/>
      <c r="D21" s="120"/>
      <c r="E21" s="115"/>
      <c r="F21" s="149"/>
      <c r="G21" s="115"/>
      <c r="H21" s="114"/>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row>
    <row r="22" spans="2:47" s="101" customFormat="1" ht="11.4">
      <c r="B22" s="112"/>
      <c r="C22" s="114" t="s">
        <v>13</v>
      </c>
      <c r="D22" s="120" t="s">
        <v>69</v>
      </c>
      <c r="E22" s="114" t="s">
        <v>44</v>
      </c>
      <c r="F22" s="149">
        <v>100</v>
      </c>
      <c r="G22" s="176"/>
      <c r="H22" s="114">
        <f>F22*G22</f>
        <v>0</v>
      </c>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row>
    <row r="23" spans="2:47" s="101" customFormat="1" ht="11.4">
      <c r="B23" s="112"/>
      <c r="C23" s="115"/>
      <c r="D23" s="120"/>
      <c r="E23" s="115"/>
      <c r="F23" s="149"/>
      <c r="G23" s="115"/>
      <c r="H23" s="114"/>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row>
    <row r="24" spans="2:47" s="101" customFormat="1" ht="11.4">
      <c r="B24" s="112"/>
      <c r="C24" s="114" t="s">
        <v>13</v>
      </c>
      <c r="D24" s="120" t="s">
        <v>120</v>
      </c>
      <c r="E24" s="114" t="s">
        <v>44</v>
      </c>
      <c r="F24" s="149">
        <v>100</v>
      </c>
      <c r="G24" s="176"/>
      <c r="H24" s="114">
        <f>F24*G24</f>
        <v>0</v>
      </c>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row>
    <row r="25" spans="2:47" s="101" customFormat="1" ht="11.4">
      <c r="B25" s="112"/>
      <c r="C25" s="115"/>
      <c r="D25" s="120"/>
      <c r="E25" s="115"/>
      <c r="F25" s="149"/>
      <c r="G25" s="115"/>
      <c r="H25" s="114"/>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row>
    <row r="26" spans="2:47" s="101" customFormat="1" ht="22.8">
      <c r="B26" s="112" t="s">
        <v>70</v>
      </c>
      <c r="C26" s="114"/>
      <c r="D26" s="120" t="s">
        <v>71</v>
      </c>
      <c r="E26" s="114" t="s">
        <v>19</v>
      </c>
      <c r="F26" s="149">
        <v>1</v>
      </c>
      <c r="G26" s="114">
        <v>100000</v>
      </c>
      <c r="H26" s="114">
        <f>IF(E26 = CHAR(37), F26*G26/100,F26*G26)</f>
        <v>100000</v>
      </c>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row>
    <row r="27" spans="2:47" s="101" customFormat="1" ht="11.4">
      <c r="B27" s="112"/>
      <c r="C27" s="115"/>
      <c r="D27" s="115"/>
      <c r="E27" s="115"/>
      <c r="F27" s="152"/>
      <c r="G27" s="115"/>
      <c r="H27" s="114"/>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row>
    <row r="28" spans="2:47" s="101" customFormat="1" ht="22.8">
      <c r="B28" s="112"/>
      <c r="C28" s="115"/>
      <c r="D28" s="117" t="s">
        <v>297</v>
      </c>
      <c r="E28" s="114" t="s">
        <v>20</v>
      </c>
      <c r="F28" s="149">
        <f>G26</f>
        <v>100000</v>
      </c>
      <c r="G28" s="161"/>
      <c r="H28" s="114">
        <f>F28*G28</f>
        <v>0</v>
      </c>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row>
    <row r="29" spans="2:47" s="101" customFormat="1" ht="11.4">
      <c r="B29" s="112"/>
      <c r="C29" s="114"/>
      <c r="D29" s="114"/>
      <c r="E29" s="114"/>
      <c r="F29" s="114"/>
      <c r="G29" s="114"/>
      <c r="H29" s="114"/>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row>
    <row r="30" spans="2:47" s="101" customFormat="1" ht="11.4">
      <c r="B30" s="113"/>
      <c r="C30" s="115"/>
      <c r="D30" s="115"/>
      <c r="E30" s="115"/>
      <c r="F30" s="115"/>
      <c r="G30" s="115"/>
      <c r="H30" s="114"/>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row>
    <row r="31" spans="2:47" s="101" customFormat="1" ht="11.4">
      <c r="B31" s="117"/>
      <c r="C31" s="114"/>
      <c r="D31" s="114"/>
      <c r="E31" s="114"/>
      <c r="F31" s="114"/>
      <c r="G31" s="114"/>
      <c r="H31" s="114"/>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row>
    <row r="32" spans="2:47" s="101" customFormat="1" ht="11.4">
      <c r="B32" s="113"/>
      <c r="C32" s="115"/>
      <c r="D32" s="115"/>
      <c r="E32" s="115"/>
      <c r="F32" s="115"/>
      <c r="G32" s="115"/>
      <c r="H32" s="114"/>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row>
    <row r="33" spans="2:47" s="101" customFormat="1" ht="11.4">
      <c r="B33" s="117"/>
      <c r="C33" s="114"/>
      <c r="D33" s="114"/>
      <c r="E33" s="114"/>
      <c r="F33" s="114"/>
      <c r="G33" s="114"/>
      <c r="H33" s="114"/>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row>
    <row r="34" spans="2:47" s="101" customFormat="1" ht="11.4">
      <c r="B34" s="113"/>
      <c r="C34" s="115"/>
      <c r="D34" s="115"/>
      <c r="E34" s="115"/>
      <c r="F34" s="115"/>
      <c r="G34" s="115"/>
      <c r="H34" s="114"/>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row>
    <row r="35" spans="2:47" s="101" customFormat="1" ht="11.4">
      <c r="B35" s="117"/>
      <c r="C35" s="114"/>
      <c r="D35" s="114"/>
      <c r="E35" s="114"/>
      <c r="F35" s="114"/>
      <c r="G35" s="114"/>
      <c r="H35" s="114"/>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row>
    <row r="36" spans="2:47" s="101" customFormat="1" ht="11.4">
      <c r="B36" s="113"/>
      <c r="C36" s="115"/>
      <c r="D36" s="115"/>
      <c r="E36" s="115"/>
      <c r="F36" s="115"/>
      <c r="G36" s="115"/>
      <c r="H36" s="114"/>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row>
    <row r="37" spans="2:47" s="101" customFormat="1" ht="11.4">
      <c r="B37" s="117"/>
      <c r="C37" s="114"/>
      <c r="D37" s="114"/>
      <c r="E37" s="114"/>
      <c r="F37" s="114"/>
      <c r="G37" s="114"/>
      <c r="H37" s="114"/>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row>
    <row r="38" spans="2:47" s="101" customFormat="1" ht="11.4">
      <c r="B38" s="113"/>
      <c r="C38" s="115"/>
      <c r="D38" s="115"/>
      <c r="E38" s="115"/>
      <c r="F38" s="115"/>
      <c r="G38" s="115"/>
      <c r="H38" s="114"/>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row>
    <row r="39" spans="2:47" s="101" customFormat="1" ht="11.4">
      <c r="B39" s="117"/>
      <c r="C39" s="114"/>
      <c r="D39" s="114"/>
      <c r="E39" s="114"/>
      <c r="F39" s="114"/>
      <c r="G39" s="114"/>
      <c r="H39" s="114"/>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row>
    <row r="40" spans="2:47" s="101" customFormat="1" ht="11.4">
      <c r="B40" s="113"/>
      <c r="C40" s="115"/>
      <c r="D40" s="115"/>
      <c r="E40" s="115"/>
      <c r="F40" s="115"/>
      <c r="G40" s="115"/>
      <c r="H40" s="114"/>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row>
    <row r="41" spans="2:47" s="101" customFormat="1" ht="11.4">
      <c r="B41" s="117"/>
      <c r="C41" s="114"/>
      <c r="D41" s="114"/>
      <c r="E41" s="114"/>
      <c r="F41" s="114"/>
      <c r="G41" s="114"/>
      <c r="H41" s="114"/>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row>
    <row r="42" spans="2:47" s="101" customFormat="1" ht="11.4">
      <c r="B42" s="113"/>
      <c r="C42" s="115"/>
      <c r="D42" s="115"/>
      <c r="E42" s="115"/>
      <c r="F42" s="115"/>
      <c r="G42" s="115"/>
      <c r="H42" s="114"/>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row>
    <row r="43" spans="2:47" s="101" customFormat="1" ht="11.4">
      <c r="B43" s="117"/>
      <c r="C43" s="114"/>
      <c r="D43" s="114"/>
      <c r="E43" s="114"/>
      <c r="F43" s="114"/>
      <c r="G43" s="114"/>
      <c r="H43" s="114"/>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row>
    <row r="44" spans="2:47" s="101" customFormat="1" ht="11.4">
      <c r="B44" s="113"/>
      <c r="C44" s="115"/>
      <c r="D44" s="115"/>
      <c r="E44" s="115"/>
      <c r="F44" s="115"/>
      <c r="G44" s="115"/>
      <c r="H44" s="114"/>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row>
    <row r="45" spans="2:47" s="101" customFormat="1" ht="11.4">
      <c r="B45" s="117"/>
      <c r="C45" s="114"/>
      <c r="D45" s="114"/>
      <c r="E45" s="114"/>
      <c r="F45" s="114"/>
      <c r="G45" s="114"/>
      <c r="H45" s="114"/>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row>
    <row r="46" spans="2:47" s="101" customFormat="1" ht="11.4">
      <c r="B46" s="113"/>
      <c r="C46" s="115"/>
      <c r="D46" s="115"/>
      <c r="E46" s="115"/>
      <c r="F46" s="115"/>
      <c r="G46" s="115"/>
      <c r="H46" s="114"/>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row>
    <row r="47" spans="2:47" s="101" customFormat="1" ht="11.4">
      <c r="B47" s="117"/>
      <c r="C47" s="114"/>
      <c r="D47" s="114"/>
      <c r="E47" s="114"/>
      <c r="F47" s="114"/>
      <c r="G47" s="114"/>
      <c r="H47" s="114"/>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row>
    <row r="48" spans="2:47" s="101" customFormat="1" ht="11.4">
      <c r="B48" s="113"/>
      <c r="C48" s="115"/>
      <c r="D48" s="115"/>
      <c r="E48" s="115"/>
      <c r="F48" s="115"/>
      <c r="G48" s="115"/>
      <c r="H48" s="114"/>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row>
    <row r="49" spans="2:47" s="101" customFormat="1" ht="11.4">
      <c r="B49" s="117"/>
      <c r="C49" s="114"/>
      <c r="D49" s="114"/>
      <c r="E49" s="114"/>
      <c r="F49" s="114"/>
      <c r="G49" s="114"/>
      <c r="H49" s="114"/>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row>
    <row r="50" spans="2:47" s="101" customFormat="1" ht="11.4">
      <c r="B50" s="113"/>
      <c r="C50" s="115"/>
      <c r="D50" s="115"/>
      <c r="E50" s="115"/>
      <c r="F50" s="115"/>
      <c r="G50" s="115"/>
      <c r="H50" s="114"/>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row>
    <row r="51" spans="2:47" s="101" customFormat="1" ht="11.4">
      <c r="B51" s="113"/>
      <c r="C51" s="115"/>
      <c r="D51" s="115"/>
      <c r="E51" s="115"/>
      <c r="F51" s="115"/>
      <c r="G51" s="115"/>
      <c r="H51" s="114"/>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row>
    <row r="52" spans="2:47" s="101" customFormat="1" ht="11.4">
      <c r="B52" s="113"/>
      <c r="C52" s="115"/>
      <c r="D52" s="115"/>
      <c r="E52" s="115"/>
      <c r="F52" s="115"/>
      <c r="G52" s="115"/>
      <c r="H52" s="114"/>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row>
    <row r="53" spans="2:47" s="101" customFormat="1" ht="11.4">
      <c r="B53" s="113"/>
      <c r="C53" s="115"/>
      <c r="D53" s="115"/>
      <c r="E53" s="115"/>
      <c r="F53" s="115"/>
      <c r="G53" s="115"/>
      <c r="H53" s="114"/>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row>
    <row r="54" spans="2:47" s="101" customFormat="1" ht="11.4">
      <c r="B54" s="113"/>
      <c r="C54" s="115"/>
      <c r="D54" s="115"/>
      <c r="E54" s="115"/>
      <c r="F54" s="115"/>
      <c r="G54" s="115"/>
      <c r="H54" s="114"/>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row>
    <row r="55" spans="2:47" s="101" customFormat="1" ht="11.4">
      <c r="B55" s="113"/>
      <c r="C55" s="115"/>
      <c r="D55" s="115"/>
      <c r="E55" s="115"/>
      <c r="F55" s="115"/>
      <c r="G55" s="115"/>
      <c r="H55" s="114"/>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row>
    <row r="56" spans="2:47" s="101" customFormat="1" ht="11.4">
      <c r="B56" s="113"/>
      <c r="C56" s="115"/>
      <c r="D56" s="115"/>
      <c r="E56" s="115"/>
      <c r="F56" s="115"/>
      <c r="G56" s="115"/>
      <c r="H56" s="114"/>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row>
    <row r="57" spans="2:47" s="101" customFormat="1" ht="11.4">
      <c r="B57" s="113"/>
      <c r="C57" s="115"/>
      <c r="D57" s="115"/>
      <c r="E57" s="115"/>
      <c r="F57" s="115"/>
      <c r="G57" s="115"/>
      <c r="H57" s="114"/>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row>
    <row r="58" spans="2:47" s="101" customFormat="1" ht="11.4">
      <c r="B58" s="113"/>
      <c r="C58" s="115"/>
      <c r="D58" s="115"/>
      <c r="E58" s="115"/>
      <c r="F58" s="115"/>
      <c r="G58" s="115"/>
      <c r="H58" s="11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row>
    <row r="59" spans="2:47" s="101" customFormat="1" ht="11.4">
      <c r="B59" s="113"/>
      <c r="C59" s="115"/>
      <c r="D59" s="115"/>
      <c r="E59" s="115"/>
      <c r="F59" s="115"/>
      <c r="G59" s="115"/>
      <c r="H59" s="114"/>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row>
    <row r="60" spans="2:47" s="101" customFormat="1" ht="11.4">
      <c r="B60" s="113"/>
      <c r="C60" s="115"/>
      <c r="D60" s="115"/>
      <c r="E60" s="115"/>
      <c r="F60" s="115"/>
      <c r="G60" s="115"/>
      <c r="H60" s="114"/>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row>
    <row r="61" spans="2:47" s="101" customFormat="1" ht="11.4">
      <c r="B61" s="113"/>
      <c r="C61" s="115"/>
      <c r="D61" s="115"/>
      <c r="E61" s="115"/>
      <c r="F61" s="115"/>
      <c r="G61" s="115"/>
      <c r="H61" s="114"/>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row>
    <row r="62" spans="2:47" s="101" customFormat="1" ht="11.4">
      <c r="B62" s="113"/>
      <c r="C62" s="115"/>
      <c r="D62" s="115"/>
      <c r="E62" s="115"/>
      <c r="F62" s="115"/>
      <c r="G62" s="115"/>
      <c r="H62" s="114"/>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row>
    <row r="63" spans="2:47" s="101" customFormat="1" ht="11.4">
      <c r="B63" s="113"/>
      <c r="C63" s="115"/>
      <c r="D63" s="115"/>
      <c r="E63" s="115"/>
      <c r="F63" s="115"/>
      <c r="G63" s="115"/>
      <c r="H63" s="114"/>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row>
    <row r="64" spans="2:47" s="101" customFormat="1" ht="11.4">
      <c r="B64" s="113"/>
      <c r="C64" s="115"/>
      <c r="D64" s="115"/>
      <c r="E64" s="115"/>
      <c r="F64" s="115"/>
      <c r="G64" s="115"/>
      <c r="H64" s="114"/>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row>
    <row r="65" spans="2:47" s="101" customFormat="1" ht="11.4">
      <c r="B65" s="113"/>
      <c r="C65" s="115"/>
      <c r="D65" s="115"/>
      <c r="E65" s="115"/>
      <c r="F65" s="115"/>
      <c r="G65" s="115"/>
      <c r="H65" s="114"/>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row>
    <row r="66" spans="2:47" s="101" customFormat="1" ht="12">
      <c r="B66" s="113"/>
      <c r="C66" s="115"/>
      <c r="D66" s="115"/>
      <c r="E66" s="115"/>
      <c r="F66" s="115"/>
      <c r="G66" s="115"/>
      <c r="H66" s="114"/>
      <c r="I66" s="100"/>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row>
    <row r="67" spans="2:47" s="101" customFormat="1" ht="13.8">
      <c r="B67" s="123"/>
      <c r="C67" s="125"/>
      <c r="D67" s="125"/>
      <c r="E67" s="125"/>
      <c r="F67" s="125"/>
      <c r="G67" s="125"/>
      <c r="H67" s="124"/>
      <c r="I67" s="97"/>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row>
    <row r="68" spans="2:47" s="101" customFormat="1" ht="13.8">
      <c r="B68" s="126" t="s">
        <v>765</v>
      </c>
      <c r="C68" s="127"/>
      <c r="D68" s="146"/>
      <c r="E68" s="106"/>
      <c r="F68" s="106"/>
      <c r="G68" s="106"/>
      <c r="H68" s="9">
        <f>SUM(H6:H67)</f>
        <v>100000</v>
      </c>
      <c r="I68" s="97"/>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row>
    <row r="69" spans="2:47" s="101" customFormat="1" ht="12">
      <c r="B69" s="48"/>
      <c r="C69" s="48"/>
      <c r="D69" s="130">
        <v>201</v>
      </c>
      <c r="E69" s="99"/>
      <c r="F69" s="99"/>
      <c r="G69" s="99"/>
      <c r="H69" s="99"/>
      <c r="I69" s="100"/>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row>
    <row r="70" spans="2:47" s="101" customFormat="1" ht="13.8">
      <c r="B70" s="95" t="s">
        <v>190</v>
      </c>
      <c r="C70" s="35"/>
      <c r="D70" s="35"/>
      <c r="E70" s="96"/>
      <c r="F70" s="96"/>
      <c r="G70" s="96"/>
      <c r="H70" s="96"/>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row>
    <row r="71" spans="2:47" s="101" customFormat="1" ht="13.8">
      <c r="B71" s="95" t="str">
        <f>B2</f>
        <v>SECTION B - REHABILITATION OF ROAD PAVEMENTS AT KATHERINE STREET</v>
      </c>
      <c r="C71" s="35"/>
      <c r="D71" s="35"/>
      <c r="E71" s="96"/>
      <c r="F71" s="96"/>
      <c r="G71" s="96"/>
      <c r="H71" s="96"/>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row>
    <row r="72" spans="2:47" s="101" customFormat="1" ht="12">
      <c r="B72" s="48"/>
      <c r="C72" s="48"/>
      <c r="D72" s="48"/>
      <c r="E72" s="99"/>
      <c r="F72" s="99"/>
      <c r="G72" s="99"/>
      <c r="H72" s="99"/>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row>
    <row r="73" spans="2:47" s="101" customFormat="1" ht="11.4">
      <c r="B73" s="102" t="s">
        <v>1</v>
      </c>
      <c r="C73" s="102" t="s">
        <v>2</v>
      </c>
      <c r="D73" s="102" t="s">
        <v>3</v>
      </c>
      <c r="E73" s="102" t="s">
        <v>4</v>
      </c>
      <c r="F73" s="102" t="s">
        <v>5</v>
      </c>
      <c r="G73" s="102" t="s">
        <v>6</v>
      </c>
      <c r="H73" s="9" t="s">
        <v>7</v>
      </c>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row>
    <row r="74" spans="2:47" s="101" customFormat="1" ht="11.4">
      <c r="B74" s="104"/>
      <c r="C74" s="142"/>
      <c r="D74" s="20" t="s">
        <v>72</v>
      </c>
      <c r="E74" s="106"/>
      <c r="F74" s="106"/>
      <c r="G74" s="106"/>
      <c r="H74" s="9"/>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row>
    <row r="75" spans="2:47" s="101" customFormat="1" ht="11.4">
      <c r="B75" s="143" t="s">
        <v>73</v>
      </c>
      <c r="C75" s="143"/>
      <c r="D75" s="144" t="s">
        <v>74</v>
      </c>
      <c r="E75" s="143"/>
      <c r="F75" s="143"/>
      <c r="G75" s="143"/>
      <c r="H75" s="110"/>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row>
    <row r="76" spans="2:47" s="101" customFormat="1" ht="11.4">
      <c r="B76" s="115"/>
      <c r="C76" s="115"/>
      <c r="D76" s="120"/>
      <c r="E76" s="115"/>
      <c r="F76" s="115"/>
      <c r="G76" s="115"/>
      <c r="H76" s="114"/>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row>
    <row r="77" spans="2:47" s="101" customFormat="1" ht="22.8">
      <c r="B77" s="119" t="s">
        <v>75</v>
      </c>
      <c r="C77" s="119"/>
      <c r="D77" s="120" t="s">
        <v>289</v>
      </c>
      <c r="E77" s="114" t="s">
        <v>76</v>
      </c>
      <c r="F77" s="149">
        <v>3700</v>
      </c>
      <c r="G77" s="176"/>
      <c r="H77" s="114">
        <f>F77*G77</f>
        <v>0</v>
      </c>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row>
    <row r="78" spans="2:47" s="48" customFormat="1" ht="12">
      <c r="B78" s="115"/>
      <c r="C78" s="115"/>
      <c r="D78" s="120"/>
      <c r="E78" s="115"/>
      <c r="F78" s="115"/>
      <c r="G78" s="115"/>
      <c r="H78" s="114"/>
      <c r="I78" s="103"/>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row>
    <row r="79" spans="2:47" s="35" customFormat="1" ht="13.8">
      <c r="B79" s="115"/>
      <c r="C79" s="115"/>
      <c r="D79" s="120"/>
      <c r="E79" s="115"/>
      <c r="F79" s="115"/>
      <c r="G79" s="115"/>
      <c r="H79" s="114"/>
      <c r="I79" s="103"/>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row>
    <row r="80" spans="2:47" s="35" customFormat="1" ht="13.8">
      <c r="B80" s="115"/>
      <c r="C80" s="115"/>
      <c r="D80" s="115"/>
      <c r="E80" s="115"/>
      <c r="F80" s="115"/>
      <c r="G80" s="115"/>
      <c r="H80" s="114"/>
      <c r="I80" s="103"/>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row>
    <row r="81" spans="1:47" s="48" customFormat="1" ht="12">
      <c r="B81" s="115"/>
      <c r="C81" s="115"/>
      <c r="D81" s="115"/>
      <c r="E81" s="115"/>
      <c r="F81" s="115"/>
      <c r="G81" s="115"/>
      <c r="H81" s="114"/>
      <c r="I81" s="103"/>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row>
    <row r="82" spans="1:47" s="101" customFormat="1" ht="11.4">
      <c r="B82" s="115"/>
      <c r="C82" s="115"/>
      <c r="D82" s="115"/>
      <c r="E82" s="115"/>
      <c r="F82" s="115"/>
      <c r="G82" s="115"/>
      <c r="H82" s="114"/>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row>
    <row r="83" spans="1:47" s="101" customFormat="1" ht="11.4">
      <c r="B83" s="115"/>
      <c r="C83" s="115"/>
      <c r="D83" s="115"/>
      <c r="E83" s="115"/>
      <c r="F83" s="115"/>
      <c r="G83" s="115"/>
      <c r="H83" s="114"/>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row>
    <row r="84" spans="1:47" s="101" customFormat="1" ht="11.4">
      <c r="A84" s="101">
        <v>330</v>
      </c>
      <c r="B84" s="115"/>
      <c r="C84" s="115"/>
      <c r="D84" s="115"/>
      <c r="E84" s="115"/>
      <c r="F84" s="115"/>
      <c r="G84" s="115"/>
      <c r="H84" s="114"/>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row>
    <row r="85" spans="1:47" s="101" customFormat="1" ht="11.4">
      <c r="B85" s="115"/>
      <c r="C85" s="115"/>
      <c r="D85" s="115"/>
      <c r="E85" s="115"/>
      <c r="F85" s="115"/>
      <c r="G85" s="115"/>
      <c r="H85" s="114"/>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row>
    <row r="86" spans="1:47" s="101" customFormat="1" ht="11.4">
      <c r="A86" s="101">
        <v>331</v>
      </c>
      <c r="B86" s="115"/>
      <c r="C86" s="115"/>
      <c r="D86" s="115"/>
      <c r="E86" s="115"/>
      <c r="F86" s="115"/>
      <c r="G86" s="115"/>
      <c r="H86" s="114"/>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row>
    <row r="87" spans="1:47" s="101" customFormat="1" ht="11.4">
      <c r="B87" s="115"/>
      <c r="C87" s="115"/>
      <c r="D87" s="115"/>
      <c r="E87" s="115"/>
      <c r="F87" s="115"/>
      <c r="G87" s="115"/>
      <c r="H87" s="114"/>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row>
    <row r="88" spans="1:47" s="101" customFormat="1" ht="11.4">
      <c r="A88" s="101">
        <v>332</v>
      </c>
      <c r="B88" s="115"/>
      <c r="C88" s="115"/>
      <c r="D88" s="115"/>
      <c r="E88" s="115"/>
      <c r="F88" s="115"/>
      <c r="G88" s="115"/>
      <c r="H88" s="114"/>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row>
    <row r="89" spans="1:47" s="101" customFormat="1" ht="11.4">
      <c r="B89" s="115"/>
      <c r="C89" s="115"/>
      <c r="D89" s="115"/>
      <c r="E89" s="115"/>
      <c r="F89" s="115"/>
      <c r="G89" s="115"/>
      <c r="H89" s="114"/>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row>
    <row r="90" spans="1:47" s="101" customFormat="1" ht="11.4">
      <c r="A90" s="101">
        <v>333</v>
      </c>
      <c r="B90" s="115"/>
      <c r="C90" s="115"/>
      <c r="D90" s="115"/>
      <c r="E90" s="115"/>
      <c r="F90" s="115"/>
      <c r="G90" s="115"/>
      <c r="H90" s="114"/>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row>
    <row r="91" spans="1:47" s="101" customFormat="1" ht="11.4">
      <c r="B91" s="115"/>
      <c r="C91" s="115"/>
      <c r="D91" s="115"/>
      <c r="E91" s="115"/>
      <c r="F91" s="115"/>
      <c r="G91" s="115"/>
      <c r="H91" s="114"/>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row>
    <row r="92" spans="1:47" s="101" customFormat="1" ht="11.4">
      <c r="A92" s="101">
        <v>2879</v>
      </c>
      <c r="B92" s="115"/>
      <c r="C92" s="115"/>
      <c r="D92" s="115"/>
      <c r="E92" s="115"/>
      <c r="F92" s="115"/>
      <c r="G92" s="115"/>
      <c r="H92" s="114"/>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row>
    <row r="93" spans="1:47" s="101" customFormat="1" ht="11.4">
      <c r="B93" s="115"/>
      <c r="C93" s="115"/>
      <c r="D93" s="115"/>
      <c r="E93" s="115"/>
      <c r="F93" s="115"/>
      <c r="G93" s="115"/>
      <c r="H93" s="114"/>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row>
    <row r="94" spans="1:47" s="101" customFormat="1" ht="11.4">
      <c r="A94" s="101">
        <v>2880</v>
      </c>
      <c r="B94" s="115"/>
      <c r="C94" s="115"/>
      <c r="D94" s="115"/>
      <c r="E94" s="115"/>
      <c r="F94" s="115"/>
      <c r="G94" s="115"/>
      <c r="H94" s="114"/>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row>
    <row r="95" spans="1:47" s="101" customFormat="1" ht="11.4">
      <c r="B95" s="115"/>
      <c r="C95" s="115"/>
      <c r="D95" s="115"/>
      <c r="E95" s="115"/>
      <c r="F95" s="115"/>
      <c r="G95" s="115"/>
      <c r="H95" s="114"/>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row>
    <row r="96" spans="1:47" s="101" customFormat="1" ht="11.4">
      <c r="A96" s="101">
        <v>2881</v>
      </c>
      <c r="B96" s="115"/>
      <c r="C96" s="115"/>
      <c r="D96" s="115"/>
      <c r="E96" s="115"/>
      <c r="F96" s="115"/>
      <c r="G96" s="115"/>
      <c r="H96" s="114"/>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row>
    <row r="97" spans="2:47" s="101" customFormat="1" ht="11.4">
      <c r="B97" s="115"/>
      <c r="C97" s="115"/>
      <c r="D97" s="115"/>
      <c r="E97" s="115"/>
      <c r="F97" s="115"/>
      <c r="G97" s="115"/>
      <c r="H97" s="114"/>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row>
    <row r="98" spans="2:47" s="101" customFormat="1" ht="11.4">
      <c r="B98" s="115"/>
      <c r="C98" s="115"/>
      <c r="D98" s="115"/>
      <c r="E98" s="115"/>
      <c r="F98" s="115"/>
      <c r="G98" s="115"/>
      <c r="H98" s="114"/>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row>
    <row r="99" spans="2:47" s="101" customFormat="1" ht="11.4">
      <c r="B99" s="115"/>
      <c r="C99" s="115"/>
      <c r="D99" s="115"/>
      <c r="E99" s="115"/>
      <c r="F99" s="115"/>
      <c r="G99" s="115"/>
      <c r="H99" s="114"/>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row>
    <row r="100" spans="2:47" s="101" customFormat="1" ht="11.4">
      <c r="B100" s="115"/>
      <c r="C100" s="115"/>
      <c r="D100" s="115"/>
      <c r="E100" s="115"/>
      <c r="F100" s="115"/>
      <c r="G100" s="115"/>
      <c r="H100" s="114"/>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row>
    <row r="101" spans="2:47" s="101" customFormat="1" ht="11.4">
      <c r="B101" s="115"/>
      <c r="C101" s="115"/>
      <c r="D101" s="115"/>
      <c r="E101" s="115"/>
      <c r="F101" s="115"/>
      <c r="G101" s="115"/>
      <c r="H101" s="114"/>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row>
    <row r="102" spans="2:47" s="101" customFormat="1" ht="11.4">
      <c r="B102" s="115"/>
      <c r="C102" s="115"/>
      <c r="D102" s="115"/>
      <c r="E102" s="115"/>
      <c r="F102" s="115"/>
      <c r="G102" s="115"/>
      <c r="H102" s="114"/>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row>
    <row r="103" spans="2:47" s="101" customFormat="1" ht="11.4">
      <c r="B103" s="115"/>
      <c r="C103" s="115"/>
      <c r="D103" s="115"/>
      <c r="E103" s="115"/>
      <c r="F103" s="115"/>
      <c r="G103" s="115"/>
      <c r="H103" s="114"/>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row>
    <row r="104" spans="2:47" s="101" customFormat="1" ht="11.4">
      <c r="B104" s="115"/>
      <c r="C104" s="115"/>
      <c r="D104" s="115"/>
      <c r="E104" s="115"/>
      <c r="F104" s="115"/>
      <c r="G104" s="115"/>
      <c r="H104" s="114"/>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row>
    <row r="105" spans="2:47" s="101" customFormat="1" ht="11.4">
      <c r="B105" s="115"/>
      <c r="C105" s="115"/>
      <c r="D105" s="115"/>
      <c r="E105" s="115"/>
      <c r="F105" s="115"/>
      <c r="G105" s="115"/>
      <c r="H105" s="114"/>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row>
    <row r="106" spans="2:47" s="101" customFormat="1" ht="11.4">
      <c r="B106" s="115"/>
      <c r="C106" s="115"/>
      <c r="D106" s="115"/>
      <c r="E106" s="115"/>
      <c r="F106" s="115"/>
      <c r="G106" s="115"/>
      <c r="H106" s="114"/>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row>
    <row r="107" spans="2:47" s="101" customFormat="1" ht="11.4">
      <c r="B107" s="115"/>
      <c r="C107" s="115"/>
      <c r="D107" s="115"/>
      <c r="E107" s="115"/>
      <c r="F107" s="115"/>
      <c r="G107" s="115"/>
      <c r="H107" s="114"/>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row>
    <row r="108" spans="2:47" s="101" customFormat="1" ht="11.4">
      <c r="B108" s="115"/>
      <c r="C108" s="115"/>
      <c r="D108" s="115"/>
      <c r="E108" s="115"/>
      <c r="F108" s="115"/>
      <c r="G108" s="115"/>
      <c r="H108" s="114"/>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row>
    <row r="109" spans="2:47" s="101" customFormat="1" ht="11.4">
      <c r="B109" s="115"/>
      <c r="C109" s="115"/>
      <c r="D109" s="115"/>
      <c r="E109" s="115"/>
      <c r="F109" s="115"/>
      <c r="G109" s="115"/>
      <c r="H109" s="114"/>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row>
    <row r="110" spans="2:47" s="101" customFormat="1" ht="11.4">
      <c r="B110" s="115"/>
      <c r="C110" s="115"/>
      <c r="D110" s="115"/>
      <c r="E110" s="115"/>
      <c r="F110" s="115"/>
      <c r="G110" s="115"/>
      <c r="H110" s="114"/>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row>
    <row r="111" spans="2:47" s="101" customFormat="1" ht="11.4">
      <c r="B111" s="115"/>
      <c r="C111" s="115"/>
      <c r="D111" s="115"/>
      <c r="E111" s="115"/>
      <c r="F111" s="115"/>
      <c r="G111" s="115"/>
      <c r="H111" s="114"/>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row>
    <row r="112" spans="2:47" s="101" customFormat="1" ht="11.4">
      <c r="B112" s="115"/>
      <c r="C112" s="115"/>
      <c r="D112" s="115"/>
      <c r="E112" s="115"/>
      <c r="F112" s="115"/>
      <c r="G112" s="115"/>
      <c r="H112" s="114"/>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row>
    <row r="113" spans="2:47" s="101" customFormat="1" ht="11.4">
      <c r="B113" s="115"/>
      <c r="C113" s="115"/>
      <c r="D113" s="115"/>
      <c r="E113" s="115"/>
      <c r="F113" s="115"/>
      <c r="G113" s="115"/>
      <c r="H113" s="114"/>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row>
    <row r="114" spans="2:47" s="101" customFormat="1" ht="11.4">
      <c r="B114" s="115"/>
      <c r="C114" s="115"/>
      <c r="D114" s="115"/>
      <c r="E114" s="115"/>
      <c r="F114" s="115"/>
      <c r="G114" s="115"/>
      <c r="H114" s="114"/>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row>
    <row r="115" spans="2:47" s="101" customFormat="1" ht="11.4">
      <c r="B115" s="115"/>
      <c r="C115" s="115"/>
      <c r="D115" s="115"/>
      <c r="E115" s="115"/>
      <c r="F115" s="115"/>
      <c r="G115" s="115"/>
      <c r="H115" s="114"/>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row>
    <row r="116" spans="2:47" s="101" customFormat="1" ht="11.4">
      <c r="B116" s="115"/>
      <c r="C116" s="115"/>
      <c r="D116" s="115"/>
      <c r="E116" s="115"/>
      <c r="F116" s="115"/>
      <c r="G116" s="115"/>
      <c r="H116" s="114"/>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row>
    <row r="117" spans="2:47" s="101" customFormat="1" ht="11.4">
      <c r="B117" s="115"/>
      <c r="C117" s="115"/>
      <c r="D117" s="115"/>
      <c r="E117" s="115"/>
      <c r="F117" s="115"/>
      <c r="G117" s="115"/>
      <c r="H117" s="114"/>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row>
    <row r="118" spans="2:47" s="101" customFormat="1" ht="11.4">
      <c r="B118" s="115"/>
      <c r="C118" s="115"/>
      <c r="D118" s="115"/>
      <c r="E118" s="115"/>
      <c r="F118" s="115"/>
      <c r="G118" s="115"/>
      <c r="H118" s="114"/>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row>
    <row r="119" spans="2:47" s="101" customFormat="1" ht="11.4">
      <c r="B119" s="115"/>
      <c r="C119" s="115"/>
      <c r="D119" s="115"/>
      <c r="E119" s="115"/>
      <c r="F119" s="115"/>
      <c r="G119" s="115"/>
      <c r="H119" s="114"/>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row>
    <row r="120" spans="2:47" s="101" customFormat="1" ht="11.4">
      <c r="B120" s="115"/>
      <c r="C120" s="115"/>
      <c r="D120" s="115"/>
      <c r="E120" s="115"/>
      <c r="F120" s="115"/>
      <c r="G120" s="115"/>
      <c r="H120" s="114"/>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row>
    <row r="121" spans="2:47" s="101" customFormat="1" ht="11.4">
      <c r="B121" s="115"/>
      <c r="C121" s="115"/>
      <c r="D121" s="115"/>
      <c r="E121" s="115"/>
      <c r="F121" s="115"/>
      <c r="G121" s="115"/>
      <c r="H121" s="114"/>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row>
    <row r="122" spans="2:47" s="101" customFormat="1" ht="11.4">
      <c r="B122" s="115"/>
      <c r="C122" s="115"/>
      <c r="D122" s="115"/>
      <c r="E122" s="115"/>
      <c r="F122" s="115"/>
      <c r="G122" s="115"/>
      <c r="H122" s="114"/>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row>
    <row r="123" spans="2:47" s="101" customFormat="1" ht="11.4">
      <c r="B123" s="115"/>
      <c r="C123" s="115"/>
      <c r="D123" s="115"/>
      <c r="E123" s="115"/>
      <c r="F123" s="115"/>
      <c r="G123" s="115"/>
      <c r="H123" s="114"/>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row>
    <row r="124" spans="2:47" s="101" customFormat="1" ht="11.4">
      <c r="B124" s="115"/>
      <c r="C124" s="115"/>
      <c r="D124" s="115"/>
      <c r="E124" s="115"/>
      <c r="F124" s="115"/>
      <c r="G124" s="115"/>
      <c r="H124" s="114"/>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row>
    <row r="125" spans="2:47" s="101" customFormat="1" ht="11.4">
      <c r="B125" s="115"/>
      <c r="C125" s="115"/>
      <c r="D125" s="115"/>
      <c r="E125" s="115"/>
      <c r="F125" s="115"/>
      <c r="G125" s="115"/>
      <c r="H125" s="114"/>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row>
    <row r="126" spans="2:47" s="101" customFormat="1" ht="11.4">
      <c r="B126" s="115"/>
      <c r="C126" s="115"/>
      <c r="D126" s="115"/>
      <c r="E126" s="115"/>
      <c r="F126" s="115"/>
      <c r="G126" s="115"/>
      <c r="H126" s="114"/>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row>
    <row r="127" spans="2:47" s="101" customFormat="1" ht="11.4">
      <c r="B127" s="115"/>
      <c r="C127" s="115"/>
      <c r="D127" s="115"/>
      <c r="E127" s="115"/>
      <c r="F127" s="115"/>
      <c r="G127" s="115"/>
      <c r="H127" s="114"/>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row>
    <row r="128" spans="2:47" s="101" customFormat="1" ht="11.4">
      <c r="B128" s="115"/>
      <c r="C128" s="115"/>
      <c r="D128" s="115"/>
      <c r="E128" s="115"/>
      <c r="F128" s="115"/>
      <c r="G128" s="115"/>
      <c r="H128" s="114"/>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row>
    <row r="129" spans="2:47" s="101" customFormat="1" ht="11.4">
      <c r="B129" s="115"/>
      <c r="C129" s="115"/>
      <c r="D129" s="115"/>
      <c r="E129" s="115"/>
      <c r="F129" s="115"/>
      <c r="G129" s="115"/>
      <c r="H129" s="114"/>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row>
    <row r="130" spans="2:47" s="101" customFormat="1" ht="11.4">
      <c r="B130" s="115"/>
      <c r="C130" s="115"/>
      <c r="D130" s="115"/>
      <c r="E130" s="115"/>
      <c r="F130" s="115"/>
      <c r="G130" s="115"/>
      <c r="H130" s="114"/>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row>
    <row r="131" spans="2:47" s="101" customFormat="1" ht="11.4">
      <c r="B131" s="115"/>
      <c r="C131" s="115"/>
      <c r="D131" s="115"/>
      <c r="E131" s="115"/>
      <c r="F131" s="115"/>
      <c r="G131" s="115"/>
      <c r="H131" s="114"/>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row>
    <row r="132" spans="2:47" s="101" customFormat="1" ht="11.4">
      <c r="B132" s="115"/>
      <c r="C132" s="115"/>
      <c r="D132" s="115"/>
      <c r="E132" s="115"/>
      <c r="F132" s="115"/>
      <c r="G132" s="115"/>
      <c r="H132" s="114"/>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row>
    <row r="133" spans="2:47" s="101" customFormat="1" ht="11.4">
      <c r="B133" s="115"/>
      <c r="C133" s="115"/>
      <c r="D133" s="115"/>
      <c r="E133" s="115"/>
      <c r="F133" s="115"/>
      <c r="G133" s="115"/>
      <c r="H133" s="114"/>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row>
    <row r="134" spans="2:47" s="101" customFormat="1" ht="11.4">
      <c r="B134" s="115"/>
      <c r="C134" s="115"/>
      <c r="D134" s="115"/>
      <c r="E134" s="115"/>
      <c r="F134" s="115"/>
      <c r="G134" s="115"/>
      <c r="H134" s="114"/>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row>
    <row r="135" spans="2:47" s="101" customFormat="1" ht="11.4">
      <c r="B135" s="115"/>
      <c r="C135" s="115"/>
      <c r="D135" s="115"/>
      <c r="E135" s="115"/>
      <c r="F135" s="115"/>
      <c r="G135" s="115"/>
      <c r="H135" s="114"/>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row>
    <row r="136" spans="2:47" s="101" customFormat="1" ht="11.4">
      <c r="B136" s="115"/>
      <c r="C136" s="115"/>
      <c r="D136" s="115"/>
      <c r="E136" s="115"/>
      <c r="F136" s="115"/>
      <c r="G136" s="115"/>
      <c r="H136" s="114"/>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row>
    <row r="137" spans="2:47" s="101" customFormat="1" ht="11.4">
      <c r="B137" s="115"/>
      <c r="C137" s="115"/>
      <c r="D137" s="115"/>
      <c r="E137" s="115"/>
      <c r="F137" s="115"/>
      <c r="G137" s="115"/>
      <c r="H137" s="114"/>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row>
    <row r="138" spans="2:47" s="101" customFormat="1" ht="12">
      <c r="B138" s="115"/>
      <c r="C138" s="115"/>
      <c r="D138" s="115"/>
      <c r="E138" s="115"/>
      <c r="F138" s="115"/>
      <c r="G138" s="115"/>
      <c r="H138" s="114"/>
      <c r="I138" s="100"/>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row>
    <row r="139" spans="2:47" s="101" customFormat="1" ht="13.8">
      <c r="B139" s="125"/>
      <c r="C139" s="125"/>
      <c r="D139" s="125"/>
      <c r="E139" s="125"/>
      <c r="F139" s="125"/>
      <c r="G139" s="125"/>
      <c r="H139" s="124"/>
      <c r="I139" s="97"/>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row>
    <row r="140" spans="2:47" s="101" customFormat="1" ht="13.8">
      <c r="B140" s="126" t="s">
        <v>765</v>
      </c>
      <c r="C140" s="145"/>
      <c r="D140" s="146"/>
      <c r="E140" s="106"/>
      <c r="F140" s="106"/>
      <c r="G140" s="106"/>
      <c r="H140" s="9">
        <f>SUM(H77)</f>
        <v>0</v>
      </c>
      <c r="I140" s="97"/>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row>
    <row r="141" spans="2:47" s="101" customFormat="1" ht="12">
      <c r="B141" s="48"/>
      <c r="C141" s="48"/>
      <c r="D141" s="130">
        <v>202</v>
      </c>
      <c r="E141" s="99"/>
      <c r="F141" s="99"/>
      <c r="G141" s="99"/>
      <c r="H141" s="99"/>
      <c r="I141" s="100"/>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row>
    <row r="142" spans="2:47" s="101" customFormat="1" ht="13.8">
      <c r="B142" s="95" t="s">
        <v>190</v>
      </c>
      <c r="C142" s="35"/>
      <c r="D142" s="35"/>
      <c r="E142" s="96"/>
      <c r="F142" s="96"/>
      <c r="G142" s="96"/>
      <c r="H142" s="96"/>
      <c r="I142" s="100"/>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row>
    <row r="143" spans="2:47" s="101" customFormat="1" ht="13.8">
      <c r="B143" s="95" t="str">
        <f>B71</f>
        <v>SECTION B - REHABILITATION OF ROAD PAVEMENTS AT KATHERINE STREET</v>
      </c>
      <c r="C143" s="35"/>
      <c r="D143" s="35"/>
      <c r="E143" s="96"/>
      <c r="F143" s="96"/>
      <c r="G143" s="96"/>
      <c r="H143" s="96"/>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row>
    <row r="144" spans="2:47" s="101" customFormat="1" ht="12">
      <c r="B144" s="48"/>
      <c r="C144" s="48"/>
      <c r="D144" s="186"/>
      <c r="E144" s="99"/>
      <c r="F144" s="99"/>
      <c r="G144" s="99"/>
      <c r="H144" s="99"/>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row>
    <row r="145" spans="1:47" s="101" customFormat="1" ht="11.4">
      <c r="B145" s="102" t="s">
        <v>1</v>
      </c>
      <c r="C145" s="102" t="s">
        <v>2</v>
      </c>
      <c r="D145" s="102" t="s">
        <v>3</v>
      </c>
      <c r="E145" s="102" t="s">
        <v>4</v>
      </c>
      <c r="F145" s="102" t="s">
        <v>5</v>
      </c>
      <c r="G145" s="102" t="s">
        <v>6</v>
      </c>
      <c r="H145" s="9" t="s">
        <v>7</v>
      </c>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row>
    <row r="146" spans="1:47" s="101" customFormat="1" ht="11.4">
      <c r="B146" s="25"/>
      <c r="C146" s="142"/>
      <c r="D146" s="20" t="s">
        <v>307</v>
      </c>
      <c r="E146" s="106"/>
      <c r="F146" s="106"/>
      <c r="G146" s="106"/>
      <c r="H146" s="9"/>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row>
    <row r="147" spans="1:47" s="101" customFormat="1" ht="11.4">
      <c r="B147" s="254" t="s">
        <v>308</v>
      </c>
      <c r="C147" s="143"/>
      <c r="D147" s="144" t="s">
        <v>309</v>
      </c>
      <c r="E147" s="110"/>
      <c r="F147" s="114"/>
      <c r="G147" s="143"/>
      <c r="H147" s="110"/>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row>
    <row r="148" spans="1:47" s="101" customFormat="1" ht="11.4">
      <c r="B148" s="85"/>
      <c r="C148" s="119"/>
      <c r="D148" s="120"/>
      <c r="E148" s="114"/>
      <c r="F148" s="114"/>
      <c r="G148" s="119"/>
      <c r="H148" s="114"/>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row>
    <row r="149" spans="1:47" s="101" customFormat="1" ht="11.4">
      <c r="B149" s="254" t="s">
        <v>310</v>
      </c>
      <c r="C149" s="119"/>
      <c r="D149" s="120" t="s">
        <v>311</v>
      </c>
      <c r="E149" s="114"/>
      <c r="F149" s="114"/>
      <c r="G149" s="120"/>
      <c r="H149" s="114"/>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row>
    <row r="150" spans="1:47" s="101" customFormat="1" ht="11.4">
      <c r="B150" s="85"/>
      <c r="C150" s="119"/>
      <c r="D150" s="120"/>
      <c r="E150" s="114"/>
      <c r="F150" s="253"/>
      <c r="G150" s="120"/>
      <c r="H150" s="114"/>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row>
    <row r="151" spans="1:47" s="101" customFormat="1" ht="11.4">
      <c r="B151" s="85"/>
      <c r="C151" s="119"/>
      <c r="D151" s="120" t="s">
        <v>312</v>
      </c>
      <c r="E151" s="114" t="s">
        <v>313</v>
      </c>
      <c r="F151" s="281">
        <v>3136</v>
      </c>
      <c r="G151" s="182"/>
      <c r="H151" s="114">
        <f>F151*G151</f>
        <v>0</v>
      </c>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row>
    <row r="152" spans="1:47" s="101" customFormat="1" ht="11.4">
      <c r="B152" s="85"/>
      <c r="C152" s="119"/>
      <c r="D152" s="120"/>
      <c r="E152" s="114"/>
      <c r="F152" s="281"/>
      <c r="G152" s="120"/>
      <c r="H152" s="114"/>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row>
    <row r="153" spans="1:47" s="101" customFormat="1" ht="11.4">
      <c r="B153" s="85"/>
      <c r="C153" s="119"/>
      <c r="D153" s="120" t="s">
        <v>315</v>
      </c>
      <c r="E153" s="114" t="s">
        <v>313</v>
      </c>
      <c r="F153" s="281">
        <v>1568</v>
      </c>
      <c r="G153" s="182"/>
      <c r="H153" s="114">
        <f t="shared" ref="H153:H207" si="1">F153*G153</f>
        <v>0</v>
      </c>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row>
    <row r="154" spans="1:47" s="48" customFormat="1" ht="12">
      <c r="B154" s="85"/>
      <c r="C154" s="119"/>
      <c r="D154" s="120"/>
      <c r="E154" s="114"/>
      <c r="F154" s="281"/>
      <c r="G154" s="120"/>
      <c r="H154" s="114"/>
      <c r="I154" s="103"/>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row>
    <row r="155" spans="1:47" s="35" customFormat="1" ht="13.8">
      <c r="B155" s="85"/>
      <c r="C155" s="119"/>
      <c r="D155" s="120" t="s">
        <v>316</v>
      </c>
      <c r="E155" s="114" t="s">
        <v>313</v>
      </c>
      <c r="F155" s="281">
        <v>1568</v>
      </c>
      <c r="G155" s="182"/>
      <c r="H155" s="114">
        <f t="shared" si="1"/>
        <v>0</v>
      </c>
      <c r="I155" s="103"/>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row>
    <row r="156" spans="1:47" s="35" customFormat="1" ht="13.8">
      <c r="B156" s="85"/>
      <c r="C156" s="119"/>
      <c r="D156" s="120"/>
      <c r="E156" s="114"/>
      <c r="F156" s="281"/>
      <c r="G156" s="120"/>
      <c r="H156" s="114"/>
      <c r="I156" s="103"/>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row>
    <row r="157" spans="1:47" s="48" customFormat="1" ht="12">
      <c r="B157" s="85"/>
      <c r="C157" s="113"/>
      <c r="D157" s="113" t="s">
        <v>317</v>
      </c>
      <c r="E157" s="116" t="s">
        <v>313</v>
      </c>
      <c r="F157" s="282">
        <v>1568</v>
      </c>
      <c r="G157" s="239"/>
      <c r="H157" s="114">
        <f t="shared" si="1"/>
        <v>0</v>
      </c>
      <c r="I157" s="103"/>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row>
    <row r="158" spans="1:47" s="101" customFormat="1" ht="11.4">
      <c r="A158" s="101">
        <v>2261</v>
      </c>
      <c r="B158" s="85"/>
      <c r="C158" s="115"/>
      <c r="D158" s="115"/>
      <c r="E158" s="114"/>
      <c r="F158" s="253"/>
      <c r="G158" s="115"/>
      <c r="H158" s="114"/>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row>
    <row r="159" spans="1:47" s="101" customFormat="1" ht="11.4">
      <c r="B159" s="254" t="s">
        <v>318</v>
      </c>
      <c r="C159" s="115"/>
      <c r="D159" s="115" t="s">
        <v>319</v>
      </c>
      <c r="E159" s="114"/>
      <c r="F159" s="253"/>
      <c r="G159" s="115"/>
      <c r="H159" s="114"/>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row>
    <row r="160" spans="1:47" s="101" customFormat="1" ht="11.4">
      <c r="A160" s="101">
        <v>2264</v>
      </c>
      <c r="B160" s="85"/>
      <c r="C160" s="115"/>
      <c r="D160" s="115"/>
      <c r="E160" s="114"/>
      <c r="F160" s="253"/>
      <c r="G160" s="115"/>
      <c r="H160" s="114"/>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row>
    <row r="161" spans="1:47" s="101" customFormat="1" ht="11.4">
      <c r="B161" s="85"/>
      <c r="C161" s="115"/>
      <c r="D161" s="115" t="s">
        <v>320</v>
      </c>
      <c r="E161" s="114"/>
      <c r="F161" s="253"/>
      <c r="G161" s="115"/>
      <c r="H161" s="114"/>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row>
    <row r="162" spans="1:47" s="101" customFormat="1" ht="11.4">
      <c r="A162" s="101">
        <v>2265</v>
      </c>
      <c r="B162" s="85"/>
      <c r="C162" s="115"/>
      <c r="D162" s="115"/>
      <c r="E162" s="114"/>
      <c r="F162" s="253"/>
      <c r="G162" s="115"/>
      <c r="H162" s="114"/>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row>
    <row r="163" spans="1:47" s="101" customFormat="1" ht="11.4">
      <c r="B163" s="85"/>
      <c r="C163" s="115"/>
      <c r="D163" s="115" t="s">
        <v>312</v>
      </c>
      <c r="E163" s="114" t="s">
        <v>313</v>
      </c>
      <c r="F163" s="253">
        <v>4864</v>
      </c>
      <c r="G163" s="184"/>
      <c r="H163" s="114">
        <f t="shared" si="1"/>
        <v>0</v>
      </c>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row>
    <row r="164" spans="1:47" s="101" customFormat="1" ht="11.4">
      <c r="B164" s="85"/>
      <c r="C164" s="115"/>
      <c r="D164" s="115"/>
      <c r="E164" s="114"/>
      <c r="F164" s="253"/>
      <c r="G164" s="115"/>
      <c r="H164" s="114"/>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row>
    <row r="165" spans="1:47" s="101" customFormat="1" ht="11.4">
      <c r="A165" s="101">
        <v>2266</v>
      </c>
      <c r="B165" s="85"/>
      <c r="C165" s="115"/>
      <c r="D165" s="115" t="s">
        <v>315</v>
      </c>
      <c r="E165" s="114" t="s">
        <v>313</v>
      </c>
      <c r="F165" s="253">
        <v>1568</v>
      </c>
      <c r="G165" s="184"/>
      <c r="H165" s="114">
        <f t="shared" si="1"/>
        <v>0</v>
      </c>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row>
    <row r="166" spans="1:47" s="101" customFormat="1" ht="11.4">
      <c r="B166" s="85"/>
      <c r="C166" s="115"/>
      <c r="D166" s="115"/>
      <c r="E166" s="114"/>
      <c r="F166" s="253"/>
      <c r="G166" s="115"/>
      <c r="H166" s="114"/>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row>
    <row r="167" spans="1:47" s="101" customFormat="1" ht="11.4">
      <c r="A167" s="101">
        <v>2267</v>
      </c>
      <c r="B167" s="85"/>
      <c r="C167" s="115"/>
      <c r="D167" s="115" t="s">
        <v>316</v>
      </c>
      <c r="E167" s="114" t="s">
        <v>313</v>
      </c>
      <c r="F167" s="253">
        <v>1568</v>
      </c>
      <c r="G167" s="184"/>
      <c r="H167" s="114">
        <f t="shared" si="1"/>
        <v>0</v>
      </c>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row>
    <row r="168" spans="1:47" s="101" customFormat="1" ht="11.4">
      <c r="B168" s="85"/>
      <c r="C168" s="115"/>
      <c r="D168" s="115"/>
      <c r="E168" s="114"/>
      <c r="F168" s="253"/>
      <c r="G168" s="115"/>
      <c r="H168" s="114"/>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row>
    <row r="169" spans="1:47" s="101" customFormat="1" ht="11.4">
      <c r="A169" s="101">
        <v>2268</v>
      </c>
      <c r="B169" s="85"/>
      <c r="C169" s="115"/>
      <c r="D169" s="115" t="s">
        <v>317</v>
      </c>
      <c r="E169" s="114" t="s">
        <v>313</v>
      </c>
      <c r="F169" s="253">
        <v>1568</v>
      </c>
      <c r="G169" s="184"/>
      <c r="H169" s="114">
        <f t="shared" si="1"/>
        <v>0</v>
      </c>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row>
    <row r="170" spans="1:47" s="101" customFormat="1" ht="11.4">
      <c r="B170" s="85"/>
      <c r="C170" s="115"/>
      <c r="D170" s="115"/>
      <c r="E170" s="114"/>
      <c r="F170" s="253"/>
      <c r="G170" s="115"/>
      <c r="H170" s="114"/>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row>
    <row r="171" spans="1:47" s="101" customFormat="1" ht="11.4">
      <c r="A171" s="101">
        <v>2271</v>
      </c>
      <c r="B171" s="85"/>
      <c r="C171" s="115"/>
      <c r="D171" s="115" t="s">
        <v>321</v>
      </c>
      <c r="E171" s="114"/>
      <c r="F171" s="253"/>
      <c r="G171" s="115"/>
      <c r="H171" s="114"/>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row>
    <row r="172" spans="1:47" s="101" customFormat="1" ht="11.4">
      <c r="B172" s="85"/>
      <c r="C172" s="115"/>
      <c r="D172" s="115"/>
      <c r="E172" s="114"/>
      <c r="F172" s="253"/>
      <c r="G172" s="115"/>
      <c r="H172" s="114"/>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row>
    <row r="173" spans="1:47" s="101" customFormat="1" ht="11.4">
      <c r="A173" s="101">
        <v>2775</v>
      </c>
      <c r="B173" s="85"/>
      <c r="C173" s="115"/>
      <c r="D173" s="115" t="s">
        <v>312</v>
      </c>
      <c r="E173" s="114" t="s">
        <v>313</v>
      </c>
      <c r="F173" s="253">
        <v>4864</v>
      </c>
      <c r="G173" s="184"/>
      <c r="H173" s="114">
        <f t="shared" si="1"/>
        <v>0</v>
      </c>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row>
    <row r="174" spans="1:47" s="101" customFormat="1" ht="11.4">
      <c r="B174" s="85"/>
      <c r="C174" s="115"/>
      <c r="D174" s="115"/>
      <c r="E174" s="114"/>
      <c r="F174" s="253"/>
      <c r="G174" s="115"/>
      <c r="H174" s="114"/>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row>
    <row r="175" spans="1:47" s="101" customFormat="1" ht="11.4">
      <c r="A175" s="101">
        <v>2776</v>
      </c>
      <c r="B175" s="85"/>
      <c r="C175" s="115"/>
      <c r="D175" s="115" t="s">
        <v>315</v>
      </c>
      <c r="E175" s="114" t="s">
        <v>313</v>
      </c>
      <c r="F175" s="253">
        <v>1568</v>
      </c>
      <c r="G175" s="184"/>
      <c r="H175" s="114">
        <f t="shared" si="1"/>
        <v>0</v>
      </c>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row>
    <row r="176" spans="1:47" s="101" customFormat="1" ht="11.4">
      <c r="B176" s="85"/>
      <c r="C176" s="115"/>
      <c r="D176" s="115"/>
      <c r="E176" s="114"/>
      <c r="F176" s="253"/>
      <c r="G176" s="115"/>
      <c r="H176" s="114"/>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row>
    <row r="177" spans="1:47" s="101" customFormat="1" ht="11.4">
      <c r="A177" s="101">
        <v>2777</v>
      </c>
      <c r="B177" s="85"/>
      <c r="C177" s="115"/>
      <c r="D177" s="115" t="s">
        <v>316</v>
      </c>
      <c r="E177" s="114" t="s">
        <v>313</v>
      </c>
      <c r="F177" s="253">
        <v>1568</v>
      </c>
      <c r="G177" s="184"/>
      <c r="H177" s="114">
        <f t="shared" si="1"/>
        <v>0</v>
      </c>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row>
    <row r="178" spans="1:47" s="101" customFormat="1" ht="11.4">
      <c r="B178" s="85"/>
      <c r="C178" s="115"/>
      <c r="D178" s="115"/>
      <c r="E178" s="114"/>
      <c r="F178" s="253"/>
      <c r="G178" s="115"/>
      <c r="H178" s="114"/>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row>
    <row r="179" spans="1:47" s="101" customFormat="1" ht="11.4">
      <c r="A179" s="101">
        <v>2778</v>
      </c>
      <c r="B179" s="85"/>
      <c r="C179" s="115"/>
      <c r="D179" s="115" t="s">
        <v>317</v>
      </c>
      <c r="E179" s="114" t="s">
        <v>313</v>
      </c>
      <c r="F179" s="253">
        <v>1568</v>
      </c>
      <c r="G179" s="184"/>
      <c r="H179" s="114">
        <f t="shared" si="1"/>
        <v>0</v>
      </c>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row>
    <row r="180" spans="1:47" s="101" customFormat="1" ht="11.4">
      <c r="B180" s="115"/>
      <c r="C180" s="115"/>
      <c r="D180" s="115"/>
      <c r="E180" s="114"/>
      <c r="F180" s="114"/>
      <c r="G180" s="115"/>
      <c r="H180" s="114"/>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row>
    <row r="181" spans="1:47" s="101" customFormat="1" ht="11.4">
      <c r="A181" s="101">
        <v>2780</v>
      </c>
      <c r="B181" s="254" t="s">
        <v>322</v>
      </c>
      <c r="C181" s="115"/>
      <c r="D181" s="249" t="s">
        <v>323</v>
      </c>
      <c r="E181" s="86"/>
      <c r="F181" s="253"/>
      <c r="G181" s="86"/>
      <c r="H181" s="114"/>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row>
    <row r="182" spans="1:47" s="101" customFormat="1" ht="11.4">
      <c r="B182" s="115"/>
      <c r="C182" s="115"/>
      <c r="D182" s="86"/>
      <c r="E182" s="86"/>
      <c r="F182" s="253"/>
      <c r="G182" s="86"/>
      <c r="H182" s="114"/>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row>
    <row r="183" spans="1:47" s="101" customFormat="1" ht="11.4">
      <c r="A183" s="101">
        <v>2781</v>
      </c>
      <c r="B183" s="115"/>
      <c r="C183" s="115"/>
      <c r="D183" s="249" t="s">
        <v>324</v>
      </c>
      <c r="E183" s="248" t="s">
        <v>313</v>
      </c>
      <c r="F183" s="253">
        <v>288</v>
      </c>
      <c r="G183" s="283"/>
      <c r="H183" s="114">
        <f t="shared" si="1"/>
        <v>0</v>
      </c>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row>
    <row r="184" spans="1:47" s="101" customFormat="1" ht="11.4">
      <c r="B184" s="115"/>
      <c r="C184" s="115"/>
      <c r="D184" s="86"/>
      <c r="E184" s="86"/>
      <c r="F184" s="253"/>
      <c r="G184" s="86"/>
      <c r="H184" s="114"/>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row>
    <row r="185" spans="1:47" s="101" customFormat="1" ht="11.4">
      <c r="B185" s="115"/>
      <c r="C185" s="115"/>
      <c r="D185" s="86" t="s">
        <v>325</v>
      </c>
      <c r="E185" s="248" t="s">
        <v>313</v>
      </c>
      <c r="F185" s="253">
        <v>288</v>
      </c>
      <c r="G185" s="283"/>
      <c r="H185" s="114">
        <f t="shared" si="1"/>
        <v>0</v>
      </c>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row>
    <row r="186" spans="1:47" s="101" customFormat="1" ht="11.4">
      <c r="A186" s="101">
        <v>2785</v>
      </c>
      <c r="B186" s="115"/>
      <c r="C186" s="115"/>
      <c r="D186" s="86"/>
      <c r="E186" s="86"/>
      <c r="F186" s="253"/>
      <c r="G186" s="86"/>
      <c r="H186" s="114"/>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row>
    <row r="187" spans="1:47" s="101" customFormat="1" ht="11.4">
      <c r="B187" s="115"/>
      <c r="C187" s="115"/>
      <c r="D187" s="249" t="s">
        <v>326</v>
      </c>
      <c r="E187" s="248" t="s">
        <v>313</v>
      </c>
      <c r="F187" s="253">
        <v>288</v>
      </c>
      <c r="G187" s="283"/>
      <c r="H187" s="114">
        <f t="shared" si="1"/>
        <v>0</v>
      </c>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row>
    <row r="188" spans="1:47" s="101" customFormat="1" ht="11.4">
      <c r="A188" s="101">
        <v>2786</v>
      </c>
      <c r="B188" s="115"/>
      <c r="C188" s="115"/>
      <c r="D188" s="86"/>
      <c r="E188" s="86"/>
      <c r="F188" s="253"/>
      <c r="G188" s="86"/>
      <c r="H188" s="114"/>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row>
    <row r="189" spans="1:47" s="101" customFormat="1" ht="11.4">
      <c r="B189" s="115"/>
      <c r="C189" s="115"/>
      <c r="D189" s="249" t="s">
        <v>327</v>
      </c>
      <c r="E189" s="248" t="s">
        <v>313</v>
      </c>
      <c r="F189" s="253">
        <v>288</v>
      </c>
      <c r="G189" s="283"/>
      <c r="H189" s="114">
        <f t="shared" si="1"/>
        <v>0</v>
      </c>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row>
    <row r="190" spans="1:47" s="101" customFormat="1" ht="11.4">
      <c r="A190" s="101">
        <v>2789</v>
      </c>
      <c r="B190" s="115"/>
      <c r="C190" s="115"/>
      <c r="D190" s="86"/>
      <c r="E190" s="86"/>
      <c r="F190" s="253"/>
      <c r="G190" s="86"/>
      <c r="H190" s="114"/>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row>
    <row r="191" spans="1:47" s="101" customFormat="1" ht="34.200000000000003">
      <c r="B191" s="115"/>
      <c r="C191" s="115"/>
      <c r="D191" s="249" t="s">
        <v>328</v>
      </c>
      <c r="E191" s="248" t="s">
        <v>313</v>
      </c>
      <c r="F191" s="253">
        <v>288</v>
      </c>
      <c r="G191" s="283"/>
      <c r="H191" s="114">
        <f t="shared" si="1"/>
        <v>0</v>
      </c>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row>
    <row r="192" spans="1:47" s="101" customFormat="1" ht="11.4">
      <c r="A192" s="101">
        <v>2790</v>
      </c>
      <c r="B192" s="115"/>
      <c r="C192" s="115"/>
      <c r="D192" s="86"/>
      <c r="E192" s="86"/>
      <c r="F192" s="253"/>
      <c r="G192" s="86"/>
      <c r="H192" s="114"/>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row>
    <row r="193" spans="2:47" s="101" customFormat="1" ht="11.4">
      <c r="B193" s="115"/>
      <c r="C193" s="115"/>
      <c r="D193" s="249" t="s">
        <v>329</v>
      </c>
      <c r="E193" s="248" t="s">
        <v>313</v>
      </c>
      <c r="F193" s="253">
        <v>288</v>
      </c>
      <c r="G193" s="283"/>
      <c r="H193" s="114">
        <f t="shared" si="1"/>
        <v>0</v>
      </c>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row>
    <row r="194" spans="2:47" s="101" customFormat="1" ht="11.4">
      <c r="B194" s="115"/>
      <c r="C194" s="115"/>
      <c r="D194" s="86"/>
      <c r="E194" s="86"/>
      <c r="F194" s="253"/>
      <c r="G194" s="86"/>
      <c r="H194" s="114"/>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row>
    <row r="195" spans="2:47" s="101" customFormat="1" ht="11.4">
      <c r="B195" s="115"/>
      <c r="C195" s="115"/>
      <c r="D195" s="249" t="s">
        <v>330</v>
      </c>
      <c r="E195" s="248" t="s">
        <v>313</v>
      </c>
      <c r="F195" s="253">
        <v>288</v>
      </c>
      <c r="G195" s="283"/>
      <c r="H195" s="114">
        <f t="shared" si="1"/>
        <v>0</v>
      </c>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row>
    <row r="196" spans="2:47" s="101" customFormat="1" ht="11.4">
      <c r="B196" s="115"/>
      <c r="C196" s="115"/>
      <c r="D196" s="86"/>
      <c r="E196" s="86"/>
      <c r="F196" s="253"/>
      <c r="G196" s="86"/>
      <c r="H196" s="114"/>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row>
    <row r="197" spans="2:47" s="101" customFormat="1" ht="22.8">
      <c r="B197" s="115"/>
      <c r="C197" s="115"/>
      <c r="D197" s="249" t="s">
        <v>331</v>
      </c>
      <c r="E197" s="248" t="s">
        <v>313</v>
      </c>
      <c r="F197" s="253">
        <v>288</v>
      </c>
      <c r="G197" s="283"/>
      <c r="H197" s="114">
        <f t="shared" si="1"/>
        <v>0</v>
      </c>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row>
    <row r="198" spans="2:47" s="101" customFormat="1" ht="11.4">
      <c r="B198" s="115"/>
      <c r="C198" s="115"/>
      <c r="D198" s="86"/>
      <c r="E198" s="86"/>
      <c r="F198" s="253"/>
      <c r="G198" s="86"/>
      <c r="H198" s="114"/>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row>
    <row r="199" spans="2:47" s="101" customFormat="1" ht="11.4">
      <c r="B199" s="115"/>
      <c r="C199" s="115"/>
      <c r="D199" s="249" t="s">
        <v>332</v>
      </c>
      <c r="E199" s="248" t="s">
        <v>313</v>
      </c>
      <c r="F199" s="253">
        <v>288</v>
      </c>
      <c r="G199" s="283"/>
      <c r="H199" s="114">
        <f t="shared" si="1"/>
        <v>0</v>
      </c>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row>
    <row r="200" spans="2:47" s="101" customFormat="1" ht="11.4">
      <c r="B200" s="115"/>
      <c r="C200" s="115"/>
      <c r="D200" s="86"/>
      <c r="E200" s="86"/>
      <c r="F200" s="253"/>
      <c r="G200" s="86"/>
      <c r="H200" s="114"/>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row>
    <row r="201" spans="2:47" s="101" customFormat="1" ht="12">
      <c r="B201" s="115"/>
      <c r="C201" s="115"/>
      <c r="D201" s="249" t="s">
        <v>333</v>
      </c>
      <c r="E201" s="248" t="s">
        <v>313</v>
      </c>
      <c r="F201" s="253">
        <v>288</v>
      </c>
      <c r="G201" s="283"/>
      <c r="H201" s="114">
        <f t="shared" si="1"/>
        <v>0</v>
      </c>
      <c r="I201" s="100"/>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row>
    <row r="202" spans="2:47" s="101" customFormat="1" ht="13.8">
      <c r="B202" s="115"/>
      <c r="C202" s="115"/>
      <c r="D202" s="86"/>
      <c r="E202" s="86"/>
      <c r="F202" s="253"/>
      <c r="G202" s="86"/>
      <c r="H202" s="114"/>
      <c r="I202" s="97"/>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row>
    <row r="203" spans="2:47" s="101" customFormat="1" ht="13.8">
      <c r="B203" s="115"/>
      <c r="C203" s="115"/>
      <c r="D203" s="249" t="s">
        <v>334</v>
      </c>
      <c r="E203" s="248" t="s">
        <v>313</v>
      </c>
      <c r="F203" s="253">
        <v>288</v>
      </c>
      <c r="G203" s="283"/>
      <c r="H203" s="114">
        <f t="shared" si="1"/>
        <v>0</v>
      </c>
      <c r="I203" s="97"/>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row>
    <row r="204" spans="2:47" s="101" customFormat="1" ht="12">
      <c r="B204" s="115"/>
      <c r="C204" s="115"/>
      <c r="D204" s="86"/>
      <c r="E204" s="86"/>
      <c r="F204" s="253"/>
      <c r="G204" s="86"/>
      <c r="H204" s="114"/>
      <c r="I204" s="100"/>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row>
    <row r="205" spans="2:47" s="101" customFormat="1" ht="11.4">
      <c r="B205" s="115"/>
      <c r="C205" s="115"/>
      <c r="D205" s="249" t="s">
        <v>335</v>
      </c>
      <c r="E205" s="248" t="s">
        <v>313</v>
      </c>
      <c r="F205" s="253">
        <v>288</v>
      </c>
      <c r="G205" s="283"/>
      <c r="H205" s="114">
        <f t="shared" si="1"/>
        <v>0</v>
      </c>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row>
    <row r="206" spans="2:47" s="101" customFormat="1" ht="11.4">
      <c r="B206" s="115"/>
      <c r="C206" s="115"/>
      <c r="D206" s="86"/>
      <c r="E206" s="86"/>
      <c r="F206" s="253"/>
      <c r="G206" s="86"/>
      <c r="H206" s="114"/>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row>
    <row r="207" spans="2:47" s="101" customFormat="1" ht="11.4">
      <c r="B207" s="115"/>
      <c r="C207" s="115"/>
      <c r="D207" s="249" t="s">
        <v>336</v>
      </c>
      <c r="E207" s="248" t="s">
        <v>313</v>
      </c>
      <c r="F207" s="253">
        <v>288</v>
      </c>
      <c r="G207" s="283"/>
      <c r="H207" s="114">
        <f t="shared" si="1"/>
        <v>0</v>
      </c>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row>
    <row r="208" spans="2:47" s="101" customFormat="1" ht="11.4">
      <c r="B208" s="125"/>
      <c r="C208" s="115"/>
      <c r="D208" s="86"/>
      <c r="E208" s="86"/>
      <c r="F208" s="253"/>
      <c r="G208" s="86"/>
      <c r="H208" s="114"/>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row>
    <row r="209" spans="2:47" s="101" customFormat="1" ht="11.4">
      <c r="B209" s="126" t="s">
        <v>173</v>
      </c>
      <c r="C209" s="145"/>
      <c r="D209" s="146"/>
      <c r="E209" s="106"/>
      <c r="F209" s="106"/>
      <c r="G209" s="106"/>
      <c r="H209" s="9">
        <f>SUM(H149:H208)</f>
        <v>0</v>
      </c>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row>
    <row r="210" spans="2:47" s="101" customFormat="1" ht="12">
      <c r="B210" s="48"/>
      <c r="C210" s="48"/>
      <c r="D210" s="130">
        <v>203</v>
      </c>
      <c r="E210" s="99"/>
      <c r="F210" s="99"/>
      <c r="G210" s="99"/>
      <c r="H210" s="99"/>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row>
    <row r="211" spans="2:47" s="101" customFormat="1" ht="13.8">
      <c r="B211" s="92" t="s">
        <v>190</v>
      </c>
      <c r="C211" s="32"/>
      <c r="D211" s="32"/>
      <c r="E211" s="33"/>
      <c r="F211" s="33"/>
      <c r="G211" s="34"/>
      <c r="H211" s="96"/>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row>
    <row r="212" spans="2:47" s="101" customFormat="1" ht="13.8">
      <c r="B212" s="92" t="str">
        <f>B143</f>
        <v>SECTION B - REHABILITATION OF ROAD PAVEMENTS AT KATHERINE STREET</v>
      </c>
      <c r="C212" s="32"/>
      <c r="D212" s="32"/>
      <c r="E212" s="33"/>
      <c r="F212" s="33"/>
      <c r="G212" s="34"/>
      <c r="H212" s="96"/>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row>
    <row r="213" spans="2:47" s="101" customFormat="1" ht="12">
      <c r="B213" s="36"/>
      <c r="C213" s="36"/>
      <c r="D213" s="36"/>
      <c r="E213" s="37"/>
      <c r="F213" s="37"/>
      <c r="G213" s="38"/>
      <c r="H213" s="37"/>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row>
    <row r="214" spans="2:47" s="101" customFormat="1" ht="11.4">
      <c r="B214" s="7" t="s">
        <v>1</v>
      </c>
      <c r="C214" s="7" t="s">
        <v>2</v>
      </c>
      <c r="D214" s="7" t="s">
        <v>3</v>
      </c>
      <c r="E214" s="7" t="s">
        <v>4</v>
      </c>
      <c r="F214" s="7" t="s">
        <v>5</v>
      </c>
      <c r="G214" s="8" t="s">
        <v>6</v>
      </c>
      <c r="H214" s="102" t="s">
        <v>7</v>
      </c>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row>
    <row r="215" spans="2:47" s="101" customFormat="1" ht="11.4">
      <c r="B215" s="18"/>
      <c r="C215" s="19"/>
      <c r="D215" s="20" t="s">
        <v>307</v>
      </c>
      <c r="E215" s="21"/>
      <c r="F215" s="21"/>
      <c r="G215" s="14"/>
      <c r="H215" s="102">
        <f>H209</f>
        <v>0</v>
      </c>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row>
    <row r="216" spans="2:47" s="101" customFormat="1" ht="11.4">
      <c r="B216" s="254" t="s">
        <v>308</v>
      </c>
      <c r="C216" s="143"/>
      <c r="D216" s="144" t="s">
        <v>309</v>
      </c>
      <c r="E216" s="87"/>
      <c r="F216" s="87"/>
      <c r="G216" s="86"/>
      <c r="H216" s="357"/>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row>
    <row r="217" spans="2:47" s="101" customFormat="1" ht="11.4">
      <c r="B217" s="85"/>
      <c r="C217" s="1"/>
      <c r="D217" s="86"/>
      <c r="E217" s="87"/>
      <c r="F217" s="284"/>
      <c r="G217" s="86"/>
      <c r="H217" s="357"/>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row>
    <row r="218" spans="2:47" s="101" customFormat="1" ht="11.4">
      <c r="B218" s="254" t="s">
        <v>322</v>
      </c>
      <c r="C218" s="1"/>
      <c r="D218" s="249" t="s">
        <v>337</v>
      </c>
      <c r="E218" s="248" t="s">
        <v>313</v>
      </c>
      <c r="F218" s="253">
        <v>288</v>
      </c>
      <c r="G218" s="283"/>
      <c r="H218" s="114">
        <f t="shared" ref="H218" si="2">F218*G218</f>
        <v>0</v>
      </c>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row>
    <row r="219" spans="2:47" s="101" customFormat="1" ht="11.4">
      <c r="B219" s="85"/>
      <c r="C219" s="1"/>
      <c r="D219" s="86"/>
      <c r="E219" s="86"/>
      <c r="F219" s="253"/>
      <c r="G219" s="86"/>
      <c r="H219" s="114"/>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row>
    <row r="220" spans="2:47" s="48" customFormat="1" ht="12">
      <c r="B220" s="85"/>
      <c r="C220" s="1"/>
      <c r="D220" s="249" t="s">
        <v>338</v>
      </c>
      <c r="E220" s="248" t="s">
        <v>313</v>
      </c>
      <c r="F220" s="253">
        <v>288</v>
      </c>
      <c r="G220" s="283"/>
      <c r="H220" s="114">
        <f t="shared" ref="H220" si="3">F220*G220</f>
        <v>0</v>
      </c>
      <c r="I220" s="103"/>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row>
    <row r="221" spans="2:47" s="35" customFormat="1" ht="13.8">
      <c r="B221" s="332"/>
      <c r="C221" s="1"/>
      <c r="D221" s="86"/>
      <c r="E221" s="87"/>
      <c r="F221" s="87"/>
      <c r="G221" s="86"/>
      <c r="H221" s="356"/>
      <c r="I221" s="103"/>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row>
    <row r="222" spans="2:47" s="48" customFormat="1" ht="12">
      <c r="B222" s="254" t="s">
        <v>339</v>
      </c>
      <c r="C222" s="1"/>
      <c r="D222" s="249" t="s">
        <v>340</v>
      </c>
      <c r="E222" s="87"/>
      <c r="F222" s="87"/>
      <c r="G222" s="86"/>
      <c r="H222" s="357"/>
      <c r="I222" s="103"/>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row>
    <row r="223" spans="2:47" s="101" customFormat="1" ht="11.4">
      <c r="B223" s="85"/>
      <c r="C223" s="1"/>
      <c r="D223" s="86"/>
      <c r="E223" s="87"/>
      <c r="F223" s="284"/>
      <c r="G223" s="86"/>
      <c r="H223" s="357"/>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row>
    <row r="224" spans="2:47" s="101" customFormat="1" ht="11.4">
      <c r="B224" s="85"/>
      <c r="C224" s="1"/>
      <c r="D224" s="249" t="s">
        <v>341</v>
      </c>
      <c r="E224" s="248" t="s">
        <v>342</v>
      </c>
      <c r="F224" s="253">
        <v>1</v>
      </c>
      <c r="G224" s="283">
        <v>100000</v>
      </c>
      <c r="H224" s="358">
        <f>F224*G224</f>
        <v>100000</v>
      </c>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row>
    <row r="225" spans="1:47" s="101" customFormat="1" ht="11.4">
      <c r="A225" s="101">
        <v>348</v>
      </c>
      <c r="B225" s="85"/>
      <c r="C225" s="1"/>
      <c r="D225" s="86"/>
      <c r="E225" s="87"/>
      <c r="F225" s="87"/>
      <c r="G225" s="86"/>
      <c r="H225" s="358"/>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row>
    <row r="226" spans="1:47" s="101" customFormat="1" ht="22.8">
      <c r="B226" s="85"/>
      <c r="C226" s="1"/>
      <c r="D226" s="249" t="s">
        <v>343</v>
      </c>
      <c r="E226" s="248" t="s">
        <v>20</v>
      </c>
      <c r="F226" s="288">
        <f>H224</f>
        <v>100000</v>
      </c>
      <c r="G226" s="289"/>
      <c r="H226" s="356">
        <f t="shared" ref="H226" si="4">F226*G226</f>
        <v>0</v>
      </c>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row>
    <row r="227" spans="1:47" s="101" customFormat="1" ht="11.4">
      <c r="A227" s="101">
        <v>2799</v>
      </c>
      <c r="B227" s="85"/>
      <c r="C227" s="1"/>
      <c r="D227" s="86"/>
      <c r="E227" s="87"/>
      <c r="F227" s="87"/>
      <c r="G227" s="86"/>
      <c r="H227" s="356"/>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row>
    <row r="228" spans="1:47" s="101" customFormat="1" ht="11.4">
      <c r="B228" s="254" t="s">
        <v>344</v>
      </c>
      <c r="C228" s="1"/>
      <c r="D228" s="249" t="s">
        <v>345</v>
      </c>
      <c r="E228" s="248"/>
      <c r="F228" s="253"/>
      <c r="G228" s="325"/>
      <c r="H228" s="356"/>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row>
    <row r="229" spans="1:47" s="101" customFormat="1" ht="11.4">
      <c r="A229" s="101">
        <v>2800</v>
      </c>
      <c r="B229" s="1"/>
      <c r="C229" s="1"/>
      <c r="D229" s="86"/>
      <c r="E229" s="87"/>
      <c r="F229" s="87"/>
      <c r="G229" s="86"/>
      <c r="H229" s="356"/>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row>
    <row r="230" spans="1:47" s="101" customFormat="1" ht="11.4">
      <c r="B230" s="1"/>
      <c r="C230" s="1"/>
      <c r="D230" s="249" t="s">
        <v>346</v>
      </c>
      <c r="E230" s="248" t="s">
        <v>64</v>
      </c>
      <c r="F230" s="253">
        <v>5000</v>
      </c>
      <c r="G230" s="283"/>
      <c r="H230" s="356">
        <f t="shared" ref="H230" si="5">F230*G230</f>
        <v>0</v>
      </c>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row>
    <row r="231" spans="1:47" s="101" customFormat="1" ht="11.4">
      <c r="A231" s="101">
        <v>2801</v>
      </c>
      <c r="B231" s="1"/>
      <c r="C231" s="1"/>
      <c r="D231" s="86"/>
      <c r="E231" s="87"/>
      <c r="F231" s="87"/>
      <c r="G231" s="86"/>
      <c r="H231" s="356"/>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row>
    <row r="232" spans="1:47" s="101" customFormat="1" ht="22.8">
      <c r="B232" s="1"/>
      <c r="C232" s="1"/>
      <c r="D232" s="249" t="s">
        <v>347</v>
      </c>
      <c r="E232" s="248" t="s">
        <v>64</v>
      </c>
      <c r="F232" s="253">
        <v>5000</v>
      </c>
      <c r="G232" s="283"/>
      <c r="H232" s="356">
        <f t="shared" ref="H232" si="6">F232*G232</f>
        <v>0</v>
      </c>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row>
    <row r="233" spans="1:47" s="101" customFormat="1" ht="11.4">
      <c r="A233" s="101">
        <v>356</v>
      </c>
      <c r="B233" s="1"/>
      <c r="C233" s="1"/>
      <c r="D233" s="86"/>
      <c r="E233" s="87"/>
      <c r="F233" s="87"/>
      <c r="G233" s="86"/>
      <c r="H233" s="356"/>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row>
    <row r="234" spans="1:47" s="101" customFormat="1" ht="11.4">
      <c r="B234" s="1"/>
      <c r="C234" s="1"/>
      <c r="D234" s="326" t="s">
        <v>348</v>
      </c>
      <c r="E234" s="248" t="s">
        <v>64</v>
      </c>
      <c r="F234" s="253">
        <v>5000</v>
      </c>
      <c r="G234" s="283"/>
      <c r="H234" s="356">
        <f t="shared" ref="H234" si="7">F234*G234</f>
        <v>0</v>
      </c>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row>
    <row r="235" spans="1:47" s="101" customFormat="1" ht="11.4">
      <c r="A235" s="101">
        <v>357</v>
      </c>
      <c r="B235" s="1"/>
      <c r="C235" s="1"/>
      <c r="D235" s="5"/>
      <c r="E235" s="26"/>
      <c r="F235" s="26"/>
      <c r="G235" s="5"/>
      <c r="H235" s="12"/>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row>
    <row r="236" spans="1:47" s="101" customFormat="1" ht="11.4">
      <c r="B236" s="5"/>
      <c r="C236" s="5"/>
      <c r="D236" s="5"/>
      <c r="E236" s="26"/>
      <c r="F236" s="26"/>
      <c r="G236" s="5"/>
      <c r="H236" s="12"/>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row>
    <row r="237" spans="1:47" s="101" customFormat="1" ht="11.4">
      <c r="A237" s="101">
        <v>358</v>
      </c>
      <c r="B237" s="4"/>
      <c r="C237" s="4"/>
      <c r="D237" s="4"/>
      <c r="E237" s="26"/>
      <c r="F237" s="26"/>
      <c r="G237" s="4"/>
      <c r="H237" s="26"/>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row>
    <row r="238" spans="1:47" s="101" customFormat="1" ht="11.4">
      <c r="B238" s="5"/>
      <c r="C238" s="5"/>
      <c r="D238" s="5"/>
      <c r="E238" s="26"/>
      <c r="F238" s="26"/>
      <c r="G238" s="5"/>
      <c r="H238" s="26"/>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row>
    <row r="239" spans="1:47" s="101" customFormat="1" ht="11.4">
      <c r="B239" s="4"/>
      <c r="C239" s="4"/>
      <c r="D239" s="4"/>
      <c r="E239" s="26"/>
      <c r="F239" s="26"/>
      <c r="G239" s="4"/>
      <c r="H239" s="26"/>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row>
    <row r="240" spans="1:47" s="101" customFormat="1" ht="11.4">
      <c r="A240" s="101">
        <v>364</v>
      </c>
      <c r="B240" s="5"/>
      <c r="C240" s="5"/>
      <c r="D240" s="5"/>
      <c r="E240" s="26"/>
      <c r="F240" s="26"/>
      <c r="G240" s="5"/>
      <c r="H240" s="26"/>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row>
    <row r="241" spans="1:47" s="101" customFormat="1" ht="11.4">
      <c r="B241" s="4"/>
      <c r="C241" s="4"/>
      <c r="D241" s="4"/>
      <c r="E241" s="26"/>
      <c r="F241" s="26"/>
      <c r="G241" s="4"/>
      <c r="H241" s="26"/>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row>
    <row r="242" spans="1:47" s="101" customFormat="1" ht="11.4">
      <c r="A242" s="101">
        <v>368</v>
      </c>
      <c r="B242" s="5"/>
      <c r="C242" s="5"/>
      <c r="D242" s="5"/>
      <c r="E242" s="26"/>
      <c r="F242" s="26"/>
      <c r="G242" s="5"/>
      <c r="H242" s="26"/>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row>
    <row r="243" spans="1:47" s="101" customFormat="1" ht="11.4">
      <c r="B243" s="4"/>
      <c r="C243" s="4"/>
      <c r="D243" s="4"/>
      <c r="E243" s="26"/>
      <c r="F243" s="26"/>
      <c r="G243" s="4"/>
      <c r="H243" s="26"/>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row>
    <row r="244" spans="1:47" s="101" customFormat="1" ht="11.4">
      <c r="A244" s="101">
        <v>371</v>
      </c>
      <c r="B244" s="5"/>
      <c r="C244" s="5"/>
      <c r="D244" s="5"/>
      <c r="E244" s="26"/>
      <c r="F244" s="26"/>
      <c r="G244" s="5"/>
      <c r="H244" s="26"/>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row>
    <row r="245" spans="1:47" s="101" customFormat="1" ht="11.4">
      <c r="B245" s="4"/>
      <c r="C245" s="4"/>
      <c r="D245" s="4"/>
      <c r="E245" s="26"/>
      <c r="F245" s="26"/>
      <c r="G245" s="4"/>
      <c r="H245" s="26"/>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row>
    <row r="246" spans="1:47" s="101" customFormat="1" ht="11.4">
      <c r="A246" s="101">
        <v>376</v>
      </c>
      <c r="B246" s="5"/>
      <c r="C246" s="5"/>
      <c r="D246" s="5"/>
      <c r="E246" s="26"/>
      <c r="F246" s="26"/>
      <c r="G246" s="5"/>
      <c r="H246" s="26"/>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03"/>
      <c r="AU246" s="103"/>
    </row>
    <row r="247" spans="1:47" s="101" customFormat="1" ht="11.4">
      <c r="B247" s="4"/>
      <c r="C247" s="4"/>
      <c r="D247" s="4"/>
      <c r="E247" s="26"/>
      <c r="F247" s="26"/>
      <c r="G247" s="4"/>
      <c r="H247" s="26"/>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row>
    <row r="248" spans="1:47" s="101" customFormat="1" ht="11.4">
      <c r="A248" s="101">
        <v>380</v>
      </c>
      <c r="B248" s="5"/>
      <c r="C248" s="5"/>
      <c r="D248" s="5"/>
      <c r="E248" s="26"/>
      <c r="F248" s="26"/>
      <c r="G248" s="5"/>
      <c r="H248" s="26"/>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row>
    <row r="249" spans="1:47" s="101" customFormat="1" ht="11.4">
      <c r="B249" s="4"/>
      <c r="C249" s="4"/>
      <c r="D249" s="4"/>
      <c r="E249" s="26"/>
      <c r="F249" s="26"/>
      <c r="G249" s="4"/>
      <c r="H249" s="26"/>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row>
    <row r="250" spans="1:47" s="101" customFormat="1" ht="11.4">
      <c r="A250" s="101">
        <v>386</v>
      </c>
      <c r="B250" s="5"/>
      <c r="C250" s="5"/>
      <c r="D250" s="5"/>
      <c r="E250" s="26"/>
      <c r="F250" s="26"/>
      <c r="G250" s="5"/>
      <c r="H250" s="26"/>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row>
    <row r="251" spans="1:47" s="101" customFormat="1" ht="11.4">
      <c r="B251" s="4"/>
      <c r="C251" s="4"/>
      <c r="D251" s="4"/>
      <c r="E251" s="26"/>
      <c r="F251" s="26"/>
      <c r="G251" s="4"/>
      <c r="H251" s="26"/>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row>
    <row r="252" spans="1:47" s="101" customFormat="1" ht="11.4">
      <c r="A252" s="101">
        <v>387</v>
      </c>
      <c r="B252" s="5"/>
      <c r="C252" s="5"/>
      <c r="D252" s="5"/>
      <c r="E252" s="26"/>
      <c r="F252" s="26"/>
      <c r="G252" s="5"/>
      <c r="H252" s="26"/>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row>
    <row r="253" spans="1:47" s="101" customFormat="1" ht="11.4">
      <c r="B253" s="4"/>
      <c r="C253" s="4"/>
      <c r="D253" s="4"/>
      <c r="E253" s="26"/>
      <c r="F253" s="4"/>
      <c r="G253" s="4"/>
      <c r="H253" s="26"/>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row>
    <row r="254" spans="1:47" s="101" customFormat="1" ht="11.4">
      <c r="A254" s="101">
        <v>402</v>
      </c>
      <c r="B254" s="5"/>
      <c r="C254" s="5"/>
      <c r="D254" s="5"/>
      <c r="E254" s="26"/>
      <c r="F254" s="5"/>
      <c r="G254" s="5"/>
      <c r="H254" s="26"/>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row>
    <row r="255" spans="1:47" s="101" customFormat="1" ht="11.4">
      <c r="B255" s="4"/>
      <c r="C255" s="4"/>
      <c r="D255" s="4"/>
      <c r="E255" s="26"/>
      <c r="F255" s="4"/>
      <c r="G255" s="4"/>
      <c r="H255" s="26"/>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row>
    <row r="256" spans="1:47" s="101" customFormat="1" ht="11.4">
      <c r="A256" s="101">
        <v>403</v>
      </c>
      <c r="B256" s="5"/>
      <c r="C256" s="5"/>
      <c r="D256" s="5"/>
      <c r="E256" s="26"/>
      <c r="F256" s="5"/>
      <c r="G256" s="5"/>
      <c r="H256" s="26"/>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row>
    <row r="257" spans="1:47" s="101" customFormat="1" ht="11.4">
      <c r="B257" s="4"/>
      <c r="C257" s="4"/>
      <c r="D257" s="4"/>
      <c r="E257" s="26"/>
      <c r="F257" s="4"/>
      <c r="G257" s="4"/>
      <c r="H257" s="26"/>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row>
    <row r="258" spans="1:47" s="101" customFormat="1" ht="11.4">
      <c r="A258" s="101">
        <v>412</v>
      </c>
      <c r="B258" s="5"/>
      <c r="C258" s="5"/>
      <c r="D258" s="5"/>
      <c r="E258" s="26"/>
      <c r="F258" s="5"/>
      <c r="G258" s="5"/>
      <c r="H258" s="26"/>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row>
    <row r="259" spans="1:47" s="101" customFormat="1" ht="11.4">
      <c r="B259" s="4"/>
      <c r="C259" s="4"/>
      <c r="D259" s="4"/>
      <c r="E259" s="26"/>
      <c r="F259" s="4"/>
      <c r="G259" s="4"/>
      <c r="H259" s="26"/>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row>
    <row r="260" spans="1:47" s="101" customFormat="1" ht="11.4">
      <c r="B260" s="5"/>
      <c r="C260" s="5"/>
      <c r="D260" s="5"/>
      <c r="E260" s="26"/>
      <c r="F260" s="5"/>
      <c r="G260" s="5"/>
      <c r="H260" s="26"/>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row>
    <row r="261" spans="1:47" s="101" customFormat="1" ht="11.4">
      <c r="B261" s="4"/>
      <c r="C261" s="4"/>
      <c r="D261" s="4"/>
      <c r="E261" s="26"/>
      <c r="F261" s="4"/>
      <c r="G261" s="4"/>
      <c r="H261" s="26"/>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row>
    <row r="262" spans="1:47" s="101" customFormat="1" ht="11.4">
      <c r="B262" s="5"/>
      <c r="C262" s="5"/>
      <c r="D262" s="5"/>
      <c r="E262" s="26"/>
      <c r="F262" s="5"/>
      <c r="G262" s="5"/>
      <c r="H262" s="26"/>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row>
    <row r="263" spans="1:47" s="101" customFormat="1" ht="11.4">
      <c r="B263" s="5"/>
      <c r="C263" s="5"/>
      <c r="D263" s="5"/>
      <c r="E263" s="26"/>
      <c r="F263" s="5"/>
      <c r="G263" s="5"/>
      <c r="H263" s="26"/>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row>
    <row r="264" spans="1:47" s="101" customFormat="1" ht="11.4">
      <c r="B264" s="5"/>
      <c r="C264" s="5"/>
      <c r="D264" s="5"/>
      <c r="E264" s="26"/>
      <c r="F264" s="5"/>
      <c r="G264" s="5"/>
      <c r="H264" s="26"/>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row>
    <row r="265" spans="1:47" s="101" customFormat="1" ht="11.4">
      <c r="B265" s="5"/>
      <c r="C265" s="5"/>
      <c r="D265" s="5"/>
      <c r="E265" s="26"/>
      <c r="F265" s="5"/>
      <c r="G265" s="5"/>
      <c r="H265" s="26"/>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row>
    <row r="266" spans="1:47" s="101" customFormat="1" ht="11.4">
      <c r="B266" s="5"/>
      <c r="C266" s="5"/>
      <c r="D266" s="5"/>
      <c r="E266" s="26"/>
      <c r="F266" s="5"/>
      <c r="G266" s="5"/>
      <c r="H266" s="26"/>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row>
    <row r="267" spans="1:47" s="101" customFormat="1" ht="11.4">
      <c r="B267" s="5"/>
      <c r="C267" s="5"/>
      <c r="D267" s="5"/>
      <c r="E267" s="26"/>
      <c r="F267" s="5"/>
      <c r="G267" s="5"/>
      <c r="H267" s="26"/>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row>
    <row r="268" spans="1:47" s="101" customFormat="1" ht="11.4">
      <c r="B268" s="5"/>
      <c r="C268" s="5"/>
      <c r="D268" s="5"/>
      <c r="E268" s="26"/>
      <c r="F268" s="5"/>
      <c r="G268" s="5"/>
      <c r="H268" s="26"/>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row>
    <row r="269" spans="1:47" s="101" customFormat="1" ht="11.4">
      <c r="B269" s="4"/>
      <c r="C269" s="4"/>
      <c r="D269" s="4"/>
      <c r="E269" s="26"/>
      <c r="F269" s="4"/>
      <c r="G269" s="4"/>
      <c r="H269" s="26"/>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row>
    <row r="270" spans="1:47" s="101" customFormat="1" ht="12">
      <c r="A270" s="101">
        <v>413</v>
      </c>
      <c r="B270" s="5"/>
      <c r="C270" s="5"/>
      <c r="D270" s="5"/>
      <c r="E270" s="26"/>
      <c r="F270" s="5"/>
      <c r="G270" s="5"/>
      <c r="H270" s="26"/>
      <c r="I270" s="100"/>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row>
    <row r="271" spans="1:47" s="101" customFormat="1" ht="13.8">
      <c r="B271" s="5"/>
      <c r="C271" s="5"/>
      <c r="D271" s="5"/>
      <c r="E271" s="26"/>
      <c r="F271" s="5"/>
      <c r="G271" s="5"/>
      <c r="H271" s="26"/>
      <c r="I271" s="97"/>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row>
    <row r="272" spans="1:47" s="101" customFormat="1" ht="13.8">
      <c r="A272" s="101">
        <v>417</v>
      </c>
      <c r="B272" s="5"/>
      <c r="C272" s="5"/>
      <c r="D272" s="5"/>
      <c r="E272" s="26"/>
      <c r="F272" s="5"/>
      <c r="G272" s="5"/>
      <c r="H272" s="26"/>
      <c r="I272" s="97"/>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c r="AQ272" s="103"/>
      <c r="AR272" s="103"/>
      <c r="AS272" s="103"/>
      <c r="AT272" s="103"/>
      <c r="AU272" s="103"/>
    </row>
    <row r="273" spans="1:47" s="101" customFormat="1" ht="12">
      <c r="B273" s="4"/>
      <c r="C273" s="4"/>
      <c r="D273" s="4"/>
      <c r="E273" s="26"/>
      <c r="F273" s="4"/>
      <c r="G273" s="4"/>
      <c r="H273" s="26"/>
      <c r="I273" s="100"/>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row>
    <row r="274" spans="1:47" s="101" customFormat="1" ht="11.4">
      <c r="B274" s="44"/>
      <c r="C274" s="44"/>
      <c r="D274" s="44"/>
      <c r="E274" s="43"/>
      <c r="F274" s="44"/>
      <c r="G274" s="44"/>
      <c r="H274" s="4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row>
    <row r="275" spans="1:47" s="101" customFormat="1" ht="12">
      <c r="B275" s="373" t="s">
        <v>28</v>
      </c>
      <c r="C275" s="50"/>
      <c r="D275" s="51"/>
      <c r="E275" s="21"/>
      <c r="F275" s="21"/>
      <c r="G275" s="14"/>
      <c r="H275" s="9">
        <f>SUM(H215:H273)</f>
        <v>100000</v>
      </c>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row>
    <row r="276" spans="1:47" s="101" customFormat="1" ht="12">
      <c r="B276" s="36"/>
      <c r="C276" s="36"/>
      <c r="D276" s="47">
        <v>204</v>
      </c>
      <c r="E276" s="53"/>
      <c r="F276" s="37"/>
      <c r="G276" s="38"/>
      <c r="H276" s="99"/>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row>
    <row r="277" spans="1:47" s="101" customFormat="1" ht="13.8">
      <c r="B277" s="92" t="s">
        <v>190</v>
      </c>
      <c r="C277" s="32"/>
      <c r="D277" s="32"/>
      <c r="E277" s="33"/>
      <c r="F277" s="33"/>
      <c r="G277" s="34"/>
      <c r="H277" s="96"/>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row>
    <row r="278" spans="1:47" s="101" customFormat="1" ht="13.8">
      <c r="B278" s="92" t="str">
        <f>B212</f>
        <v>SECTION B - REHABILITATION OF ROAD PAVEMENTS AT KATHERINE STREET</v>
      </c>
      <c r="C278" s="32"/>
      <c r="D278" s="32"/>
      <c r="E278" s="33"/>
      <c r="F278" s="33"/>
      <c r="G278" s="34"/>
      <c r="H278" s="96"/>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row>
    <row r="279" spans="1:47" s="101" customFormat="1" ht="12">
      <c r="B279" s="36"/>
      <c r="C279" s="36"/>
      <c r="D279" s="36"/>
      <c r="E279" s="37"/>
      <c r="F279" s="37"/>
      <c r="G279" s="38"/>
      <c r="H279" s="37"/>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row>
    <row r="280" spans="1:47" s="48" customFormat="1" ht="12">
      <c r="B280" s="7" t="s">
        <v>1</v>
      </c>
      <c r="C280" s="7" t="s">
        <v>2</v>
      </c>
      <c r="D280" s="7" t="s">
        <v>3</v>
      </c>
      <c r="E280" s="7" t="s">
        <v>4</v>
      </c>
      <c r="F280" s="7" t="s">
        <v>5</v>
      </c>
      <c r="G280" s="8" t="s">
        <v>6</v>
      </c>
      <c r="H280" s="9" t="s">
        <v>7</v>
      </c>
      <c r="I280" s="103"/>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row>
    <row r="281" spans="1:47" s="35" customFormat="1" ht="13.8">
      <c r="B281" s="24"/>
      <c r="C281" s="24"/>
      <c r="D281" s="20" t="s">
        <v>462</v>
      </c>
      <c r="E281" s="21"/>
      <c r="F281" s="21"/>
      <c r="G281" s="14"/>
      <c r="H281" s="9"/>
      <c r="I281" s="103"/>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row>
    <row r="282" spans="1:47" s="35" customFormat="1" ht="13.8">
      <c r="B282" s="16" t="s">
        <v>484</v>
      </c>
      <c r="C282" s="15"/>
      <c r="D282" s="3" t="s">
        <v>463</v>
      </c>
      <c r="E282" s="15"/>
      <c r="F282" s="15"/>
      <c r="G282" s="15"/>
      <c r="H282" s="15"/>
      <c r="I282" s="103"/>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row>
    <row r="283" spans="1:47" s="48" customFormat="1" ht="12">
      <c r="B283" s="10"/>
      <c r="C283" s="4"/>
      <c r="D283" s="5"/>
      <c r="E283" s="26"/>
      <c r="F283" s="4"/>
      <c r="G283" s="4"/>
      <c r="H283" s="26"/>
      <c r="I283" s="103"/>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row>
    <row r="284" spans="1:47" s="101" customFormat="1" ht="11.4">
      <c r="B284" s="10" t="s">
        <v>483</v>
      </c>
      <c r="C284" s="26"/>
      <c r="D284" s="5" t="s">
        <v>464</v>
      </c>
      <c r="E284" s="26"/>
      <c r="F284" s="26"/>
      <c r="G284" s="26"/>
      <c r="H284" s="26"/>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c r="AL284" s="103"/>
      <c r="AM284" s="103"/>
      <c r="AN284" s="103"/>
      <c r="AO284" s="103"/>
      <c r="AP284" s="103"/>
      <c r="AQ284" s="103"/>
      <c r="AR284" s="103"/>
      <c r="AS284" s="103"/>
      <c r="AT284" s="103"/>
      <c r="AU284" s="103"/>
    </row>
    <row r="285" spans="1:47" s="101" customFormat="1" ht="11.4">
      <c r="B285" s="10"/>
      <c r="C285" s="4"/>
      <c r="D285" s="5"/>
      <c r="E285" s="26"/>
      <c r="F285" s="26"/>
      <c r="G285" s="4"/>
      <c r="H285" s="26"/>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c r="AT285" s="103"/>
      <c r="AU285" s="103"/>
    </row>
    <row r="286" spans="1:47" s="101" customFormat="1" ht="22.8">
      <c r="A286" s="101">
        <v>2889</v>
      </c>
      <c r="B286" s="10"/>
      <c r="C286" s="26" t="s">
        <v>13</v>
      </c>
      <c r="D286" s="5" t="s">
        <v>465</v>
      </c>
      <c r="E286" s="26"/>
      <c r="F286" s="26"/>
      <c r="G286" s="26"/>
      <c r="H286" s="26"/>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3"/>
      <c r="AR286" s="103"/>
      <c r="AS286" s="103"/>
      <c r="AT286" s="103"/>
      <c r="AU286" s="103"/>
    </row>
    <row r="287" spans="1:47" s="101" customFormat="1" ht="11.4">
      <c r="B287" s="10"/>
      <c r="C287" s="4"/>
      <c r="D287" s="5"/>
      <c r="E287" s="26"/>
      <c r="F287" s="26"/>
      <c r="G287" s="4"/>
      <c r="H287" s="26"/>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c r="AL287" s="103"/>
      <c r="AM287" s="103"/>
      <c r="AN287" s="103"/>
      <c r="AO287" s="103"/>
      <c r="AP287" s="103"/>
      <c r="AQ287" s="103"/>
      <c r="AR287" s="103"/>
      <c r="AS287" s="103"/>
      <c r="AT287" s="103"/>
      <c r="AU287" s="103"/>
    </row>
    <row r="288" spans="1:47" s="101" customFormat="1" ht="11.4">
      <c r="A288" s="101">
        <v>2890</v>
      </c>
      <c r="B288" s="10"/>
      <c r="C288" s="26" t="s">
        <v>13</v>
      </c>
      <c r="D288" s="5" t="s">
        <v>466</v>
      </c>
      <c r="E288" s="26" t="s">
        <v>15</v>
      </c>
      <c r="F288" s="29">
        <v>1000</v>
      </c>
      <c r="G288" s="176"/>
      <c r="H288" s="26">
        <f>F288*G288</f>
        <v>0</v>
      </c>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row>
    <row r="289" spans="1:47" s="101" customFormat="1" ht="11.4">
      <c r="B289" s="10"/>
      <c r="C289" s="4"/>
      <c r="D289" s="5"/>
      <c r="E289" s="26"/>
      <c r="F289" s="29"/>
      <c r="G289" s="4"/>
      <c r="H289" s="26"/>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row>
    <row r="290" spans="1:47" s="101" customFormat="1" ht="11.4">
      <c r="A290" s="101">
        <v>2891</v>
      </c>
      <c r="B290" s="10"/>
      <c r="C290" s="26" t="s">
        <v>13</v>
      </c>
      <c r="D290" s="5" t="s">
        <v>467</v>
      </c>
      <c r="E290" s="26" t="s">
        <v>15</v>
      </c>
      <c r="F290" s="29">
        <v>500</v>
      </c>
      <c r="G290" s="176"/>
      <c r="H290" s="26">
        <f>F290*G290</f>
        <v>0</v>
      </c>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row>
    <row r="291" spans="1:47" s="101" customFormat="1" ht="11.4">
      <c r="B291" s="10"/>
      <c r="C291" s="4"/>
      <c r="D291" s="5"/>
      <c r="E291" s="26"/>
      <c r="F291" s="29"/>
      <c r="G291" s="4"/>
      <c r="H291" s="26"/>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row>
    <row r="292" spans="1:47" s="101" customFormat="1" ht="22.8">
      <c r="A292" s="101">
        <v>2892</v>
      </c>
      <c r="B292" s="10"/>
      <c r="C292" s="26"/>
      <c r="D292" s="5" t="s">
        <v>468</v>
      </c>
      <c r="E292" s="26" t="s">
        <v>15</v>
      </c>
      <c r="F292" s="29">
        <v>250</v>
      </c>
      <c r="G292" s="176"/>
      <c r="H292" s="26">
        <f>F292*G292</f>
        <v>0</v>
      </c>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3"/>
      <c r="AR292" s="103"/>
      <c r="AS292" s="103"/>
      <c r="AT292" s="103"/>
      <c r="AU292" s="103"/>
    </row>
    <row r="293" spans="1:47" s="101" customFormat="1" ht="11.4">
      <c r="B293" s="10"/>
      <c r="C293" s="4"/>
      <c r="D293" s="5"/>
      <c r="E293" s="26"/>
      <c r="F293" s="29"/>
      <c r="G293" s="4"/>
      <c r="H293" s="26"/>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3"/>
      <c r="AN293" s="103"/>
      <c r="AO293" s="103"/>
      <c r="AP293" s="103"/>
      <c r="AQ293" s="103"/>
      <c r="AR293" s="103"/>
      <c r="AS293" s="103"/>
      <c r="AT293" s="103"/>
      <c r="AU293" s="103"/>
    </row>
    <row r="294" spans="1:47" s="101" customFormat="1" ht="22.8">
      <c r="A294" s="101">
        <v>2896</v>
      </c>
      <c r="B294" s="10" t="s">
        <v>749</v>
      </c>
      <c r="C294" s="26"/>
      <c r="D294" s="5" t="s">
        <v>469</v>
      </c>
      <c r="E294" s="26"/>
      <c r="F294" s="29"/>
      <c r="G294" s="26"/>
      <c r="H294" s="26"/>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row>
    <row r="295" spans="1:47" s="101" customFormat="1" ht="22.8">
      <c r="A295" s="101">
        <v>2897</v>
      </c>
      <c r="B295" s="10"/>
      <c r="C295" s="26"/>
      <c r="D295" s="5" t="s">
        <v>470</v>
      </c>
      <c r="E295" s="26" t="s">
        <v>15</v>
      </c>
      <c r="F295" s="29">
        <v>500</v>
      </c>
      <c r="G295" s="176"/>
      <c r="H295" s="26">
        <f>F295*G295</f>
        <v>0</v>
      </c>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row>
    <row r="296" spans="1:47" s="101" customFormat="1" ht="11.4">
      <c r="B296" s="10"/>
      <c r="C296" s="4"/>
      <c r="D296" s="5"/>
      <c r="E296" s="26"/>
      <c r="F296" s="29"/>
      <c r="G296" s="4"/>
      <c r="H296" s="26"/>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3"/>
      <c r="AN296" s="103"/>
      <c r="AO296" s="103"/>
      <c r="AP296" s="103"/>
      <c r="AQ296" s="103"/>
      <c r="AR296" s="103"/>
      <c r="AS296" s="103"/>
      <c r="AT296" s="103"/>
      <c r="AU296" s="103"/>
    </row>
    <row r="297" spans="1:47" s="101" customFormat="1" ht="22.8">
      <c r="A297" s="101">
        <v>3604</v>
      </c>
      <c r="B297" s="10" t="s">
        <v>750</v>
      </c>
      <c r="C297" s="26" t="s">
        <v>13</v>
      </c>
      <c r="D297" s="5" t="s">
        <v>471</v>
      </c>
      <c r="E297" s="26"/>
      <c r="F297" s="29"/>
      <c r="G297" s="26"/>
      <c r="H297" s="26"/>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3"/>
      <c r="AL297" s="103"/>
      <c r="AM297" s="103"/>
      <c r="AN297" s="103"/>
      <c r="AO297" s="103"/>
      <c r="AP297" s="103"/>
      <c r="AQ297" s="103"/>
      <c r="AR297" s="103"/>
      <c r="AS297" s="103"/>
      <c r="AT297" s="103"/>
      <c r="AU297" s="103"/>
    </row>
    <row r="298" spans="1:47" s="101" customFormat="1" ht="11.4">
      <c r="B298" s="10"/>
      <c r="C298" s="4"/>
      <c r="D298" s="5"/>
      <c r="E298" s="26"/>
      <c r="F298" s="29"/>
      <c r="G298" s="4"/>
      <c r="H298" s="26"/>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3"/>
      <c r="AR298" s="103"/>
      <c r="AS298" s="103"/>
      <c r="AT298" s="103"/>
      <c r="AU298" s="103"/>
    </row>
    <row r="299" spans="1:47" s="101" customFormat="1" ht="22.8">
      <c r="A299" s="101">
        <v>2952</v>
      </c>
      <c r="B299" s="10"/>
      <c r="C299" s="26" t="s">
        <v>13</v>
      </c>
      <c r="D299" s="5" t="s">
        <v>472</v>
      </c>
      <c r="E299" s="26" t="s">
        <v>15</v>
      </c>
      <c r="F299" s="29">
        <v>600</v>
      </c>
      <c r="G299" s="176"/>
      <c r="H299" s="26">
        <f>F299*G299</f>
        <v>0</v>
      </c>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row>
    <row r="300" spans="1:47" s="101" customFormat="1" ht="11.4">
      <c r="B300" s="10"/>
      <c r="C300" s="4"/>
      <c r="D300" s="5"/>
      <c r="E300" s="26"/>
      <c r="F300" s="29"/>
      <c r="G300" s="4"/>
      <c r="H300" s="26"/>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c r="AL300" s="103"/>
      <c r="AM300" s="103"/>
      <c r="AN300" s="103"/>
      <c r="AO300" s="103"/>
      <c r="AP300" s="103"/>
      <c r="AQ300" s="103"/>
      <c r="AR300" s="103"/>
      <c r="AS300" s="103"/>
      <c r="AT300" s="103"/>
      <c r="AU300" s="103"/>
    </row>
    <row r="301" spans="1:47" s="101" customFormat="1" ht="22.8">
      <c r="A301" s="101">
        <v>2906</v>
      </c>
      <c r="B301" s="10" t="s">
        <v>751</v>
      </c>
      <c r="C301" s="26"/>
      <c r="D301" s="5" t="s">
        <v>473</v>
      </c>
      <c r="E301" s="26"/>
      <c r="F301" s="29"/>
      <c r="G301" s="26"/>
      <c r="H301" s="26"/>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3"/>
      <c r="AL301" s="103"/>
      <c r="AM301" s="103"/>
      <c r="AN301" s="103"/>
      <c r="AO301" s="103"/>
      <c r="AP301" s="103"/>
      <c r="AQ301" s="103"/>
      <c r="AR301" s="103"/>
      <c r="AS301" s="103"/>
      <c r="AT301" s="103"/>
      <c r="AU301" s="103"/>
    </row>
    <row r="302" spans="1:47" s="101" customFormat="1" ht="11.4">
      <c r="B302" s="10"/>
      <c r="C302" s="4"/>
      <c r="D302" s="4"/>
      <c r="E302" s="26"/>
      <c r="F302" s="29"/>
      <c r="G302" s="4"/>
      <c r="H302" s="26"/>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3"/>
      <c r="AL302" s="103"/>
      <c r="AM302" s="103"/>
      <c r="AN302" s="103"/>
      <c r="AO302" s="103"/>
      <c r="AP302" s="103"/>
      <c r="AQ302" s="103"/>
      <c r="AR302" s="103"/>
      <c r="AS302" s="103"/>
      <c r="AT302" s="103"/>
      <c r="AU302" s="103"/>
    </row>
    <row r="303" spans="1:47" s="101" customFormat="1" ht="11.4">
      <c r="A303" s="101">
        <v>3605</v>
      </c>
      <c r="B303" s="10"/>
      <c r="C303" s="4"/>
      <c r="D303" s="13" t="s">
        <v>474</v>
      </c>
      <c r="E303" s="26" t="s">
        <v>15</v>
      </c>
      <c r="F303" s="29">
        <v>500</v>
      </c>
      <c r="G303" s="372"/>
      <c r="H303" s="26">
        <f>F303*G303</f>
        <v>0</v>
      </c>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3"/>
      <c r="AR303" s="103"/>
      <c r="AS303" s="103"/>
      <c r="AT303" s="103"/>
      <c r="AU303" s="103"/>
    </row>
    <row r="304" spans="1:47" s="101" customFormat="1" ht="11.4">
      <c r="B304" s="10"/>
      <c r="C304" s="26"/>
      <c r="D304" s="26"/>
      <c r="E304" s="26"/>
      <c r="F304" s="29"/>
      <c r="G304" s="26"/>
      <c r="H304" s="26"/>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3"/>
      <c r="AL304" s="103"/>
      <c r="AM304" s="103"/>
      <c r="AN304" s="103"/>
      <c r="AO304" s="103"/>
      <c r="AP304" s="103"/>
      <c r="AQ304" s="103"/>
      <c r="AR304" s="103"/>
      <c r="AS304" s="103"/>
      <c r="AT304" s="103"/>
      <c r="AU304" s="103"/>
    </row>
    <row r="305" spans="1:47" s="101" customFormat="1" ht="11.4">
      <c r="A305" s="101">
        <v>2909</v>
      </c>
      <c r="B305" s="10" t="s">
        <v>752</v>
      </c>
      <c r="C305" s="4"/>
      <c r="D305" s="4" t="s">
        <v>475</v>
      </c>
      <c r="E305" s="26"/>
      <c r="F305" s="29"/>
      <c r="G305" s="4"/>
      <c r="H305" s="26"/>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3"/>
      <c r="AL305" s="103"/>
      <c r="AM305" s="103"/>
      <c r="AN305" s="103"/>
      <c r="AO305" s="103"/>
      <c r="AP305" s="103"/>
      <c r="AQ305" s="103"/>
      <c r="AR305" s="103"/>
      <c r="AS305" s="103"/>
      <c r="AT305" s="103"/>
      <c r="AU305" s="103"/>
    </row>
    <row r="306" spans="1:47" s="101" customFormat="1" ht="11.4">
      <c r="B306" s="13"/>
      <c r="C306" s="26"/>
      <c r="D306" s="26"/>
      <c r="E306" s="26"/>
      <c r="F306" s="29"/>
      <c r="G306" s="26"/>
      <c r="H306" s="26"/>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c r="AQ306" s="103"/>
      <c r="AR306" s="103"/>
      <c r="AS306" s="103"/>
      <c r="AT306" s="103"/>
      <c r="AU306" s="103"/>
    </row>
    <row r="307" spans="1:47" s="101" customFormat="1" ht="45.6">
      <c r="A307" s="101">
        <v>3038</v>
      </c>
      <c r="B307" s="41"/>
      <c r="C307" s="4"/>
      <c r="D307" s="4" t="s">
        <v>476</v>
      </c>
      <c r="E307" s="26" t="s">
        <v>77</v>
      </c>
      <c r="F307" s="29">
        <v>750</v>
      </c>
      <c r="G307" s="184"/>
      <c r="H307" s="26">
        <f>F307*G307</f>
        <v>0</v>
      </c>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row>
    <row r="308" spans="1:47" s="101" customFormat="1" ht="34.200000000000003">
      <c r="A308" s="101">
        <v>3046</v>
      </c>
      <c r="B308" s="10" t="s">
        <v>753</v>
      </c>
      <c r="C308" s="4"/>
      <c r="D308" s="4" t="s">
        <v>477</v>
      </c>
      <c r="E308" s="26" t="s">
        <v>42</v>
      </c>
      <c r="F308" s="29">
        <v>3000</v>
      </c>
      <c r="G308" s="184"/>
      <c r="H308" s="26">
        <f>F308*G308</f>
        <v>0</v>
      </c>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row>
    <row r="309" spans="1:47" s="101" customFormat="1" ht="11.4">
      <c r="A309" s="101">
        <v>3049</v>
      </c>
      <c r="B309" s="10" t="s">
        <v>754</v>
      </c>
      <c r="C309" s="4"/>
      <c r="D309" s="4" t="s">
        <v>478</v>
      </c>
      <c r="E309" s="26"/>
      <c r="F309" s="29"/>
      <c r="G309" s="4"/>
      <c r="H309" s="26"/>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c r="AL309" s="103"/>
      <c r="AM309" s="103"/>
      <c r="AN309" s="103"/>
      <c r="AO309" s="103"/>
      <c r="AP309" s="103"/>
      <c r="AQ309" s="103"/>
      <c r="AR309" s="103"/>
      <c r="AS309" s="103"/>
      <c r="AT309" s="103"/>
      <c r="AU309" s="103"/>
    </row>
    <row r="310" spans="1:47" s="101" customFormat="1" ht="11.4">
      <c r="B310" s="10"/>
      <c r="C310" s="26"/>
      <c r="D310" s="26"/>
      <c r="E310" s="26"/>
      <c r="F310" s="29"/>
      <c r="G310" s="26"/>
      <c r="H310" s="26"/>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row>
    <row r="311" spans="1:47" s="101" customFormat="1" ht="34.200000000000003">
      <c r="A311" s="101">
        <v>3057</v>
      </c>
      <c r="B311" s="10"/>
      <c r="C311" s="4"/>
      <c r="D311" s="4" t="s">
        <v>479</v>
      </c>
      <c r="E311" s="26" t="s">
        <v>42</v>
      </c>
      <c r="F311" s="29">
        <v>3000</v>
      </c>
      <c r="G311" s="184"/>
      <c r="H311" s="26">
        <f>F311*G311</f>
        <v>0</v>
      </c>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row>
    <row r="312" spans="1:47" s="101" customFormat="1" ht="11.4">
      <c r="B312" s="10"/>
      <c r="C312" s="26"/>
      <c r="D312" s="26"/>
      <c r="E312" s="26"/>
      <c r="F312" s="29"/>
      <c r="G312" s="26"/>
      <c r="H312" s="26"/>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3"/>
      <c r="AN312" s="103"/>
      <c r="AO312" s="103"/>
      <c r="AP312" s="103"/>
      <c r="AQ312" s="103"/>
      <c r="AR312" s="103"/>
      <c r="AS312" s="103"/>
      <c r="AT312" s="103"/>
      <c r="AU312" s="103"/>
    </row>
    <row r="313" spans="1:47" s="101" customFormat="1" ht="11.4">
      <c r="A313" s="101">
        <v>3606</v>
      </c>
      <c r="B313" s="10" t="s">
        <v>755</v>
      </c>
      <c r="C313" s="4"/>
      <c r="D313" s="4" t="s">
        <v>480</v>
      </c>
      <c r="E313" s="26" t="s">
        <v>44</v>
      </c>
      <c r="F313" s="29">
        <v>12</v>
      </c>
      <c r="G313" s="184"/>
      <c r="H313" s="26">
        <f>F313*G313</f>
        <v>0</v>
      </c>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3"/>
      <c r="AR313" s="103"/>
      <c r="AS313" s="103"/>
      <c r="AT313" s="103"/>
      <c r="AU313" s="103"/>
    </row>
    <row r="314" spans="1:47" s="101" customFormat="1" ht="11.4">
      <c r="B314" s="10"/>
      <c r="C314" s="26"/>
      <c r="D314" s="26"/>
      <c r="E314" s="26"/>
      <c r="F314" s="29"/>
      <c r="G314" s="26"/>
      <c r="H314" s="26"/>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3"/>
      <c r="AL314" s="103"/>
      <c r="AM314" s="103"/>
      <c r="AN314" s="103"/>
      <c r="AO314" s="103"/>
      <c r="AP314" s="103"/>
      <c r="AQ314" s="103"/>
      <c r="AR314" s="103"/>
      <c r="AS314" s="103"/>
      <c r="AT314" s="103"/>
      <c r="AU314" s="103"/>
    </row>
    <row r="315" spans="1:47" s="101" customFormat="1" ht="22.8">
      <c r="A315" s="101">
        <v>2949</v>
      </c>
      <c r="B315" s="10" t="s">
        <v>763</v>
      </c>
      <c r="C315" s="4"/>
      <c r="D315" s="4" t="s">
        <v>481</v>
      </c>
      <c r="E315" s="26"/>
      <c r="F315" s="29"/>
      <c r="G315" s="4"/>
      <c r="H315" s="26"/>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3"/>
      <c r="AL315" s="103"/>
      <c r="AM315" s="103"/>
      <c r="AN315" s="103"/>
      <c r="AO315" s="103"/>
      <c r="AP315" s="103"/>
      <c r="AQ315" s="103"/>
      <c r="AR315" s="103"/>
      <c r="AS315" s="103"/>
      <c r="AT315" s="103"/>
      <c r="AU315" s="103"/>
    </row>
    <row r="316" spans="1:47" s="101" customFormat="1" ht="11.4">
      <c r="A316" s="101">
        <v>2950</v>
      </c>
      <c r="B316" s="41"/>
      <c r="C316" s="4"/>
      <c r="D316" s="4" t="s">
        <v>482</v>
      </c>
      <c r="E316" s="26" t="s">
        <v>15</v>
      </c>
      <c r="F316" s="29">
        <v>15</v>
      </c>
      <c r="G316" s="184"/>
      <c r="H316" s="26">
        <f>F316*G316</f>
        <v>0</v>
      </c>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3"/>
      <c r="AR316" s="103"/>
      <c r="AS316" s="103"/>
      <c r="AT316" s="103"/>
      <c r="AU316" s="103"/>
    </row>
    <row r="317" spans="1:47" s="101" customFormat="1" ht="11.4">
      <c r="B317" s="13"/>
      <c r="C317" s="26"/>
      <c r="D317" s="26"/>
      <c r="E317" s="26"/>
      <c r="F317" s="29"/>
      <c r="G317" s="26"/>
      <c r="H317" s="26"/>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c r="AL317" s="103"/>
      <c r="AM317" s="103"/>
      <c r="AN317" s="103"/>
      <c r="AO317" s="103"/>
      <c r="AP317" s="103"/>
      <c r="AQ317" s="103"/>
      <c r="AR317" s="103"/>
      <c r="AS317" s="103"/>
      <c r="AT317" s="103"/>
      <c r="AU317" s="103"/>
    </row>
    <row r="318" spans="1:47" s="101" customFormat="1" ht="34.200000000000003">
      <c r="A318" s="101">
        <v>3608</v>
      </c>
      <c r="B318" s="41"/>
      <c r="C318" s="4"/>
      <c r="D318" s="5" t="s">
        <v>251</v>
      </c>
      <c r="E318" s="1"/>
      <c r="F318" s="29"/>
      <c r="G318" s="4"/>
      <c r="H318" s="26"/>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3"/>
      <c r="AL318" s="103"/>
      <c r="AM318" s="103"/>
      <c r="AN318" s="103"/>
      <c r="AO318" s="103"/>
      <c r="AP318" s="103"/>
      <c r="AQ318" s="103"/>
      <c r="AR318" s="103"/>
      <c r="AS318" s="103"/>
      <c r="AT318" s="103"/>
      <c r="AU318" s="103"/>
    </row>
    <row r="319" spans="1:47" s="101" customFormat="1" ht="11.4">
      <c r="B319" s="13"/>
      <c r="C319" s="26"/>
      <c r="D319" s="5"/>
      <c r="E319" s="1"/>
      <c r="F319" s="29"/>
      <c r="G319" s="26"/>
      <c r="H319" s="26"/>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3"/>
      <c r="AL319" s="103"/>
      <c r="AM319" s="103"/>
      <c r="AN319" s="103"/>
      <c r="AO319" s="103"/>
      <c r="AP319" s="103"/>
      <c r="AQ319" s="103"/>
      <c r="AR319" s="103"/>
      <c r="AS319" s="103"/>
      <c r="AT319" s="103"/>
      <c r="AU319" s="103"/>
    </row>
    <row r="320" spans="1:47" s="101" customFormat="1" ht="11.4">
      <c r="A320" s="101">
        <v>3609</v>
      </c>
      <c r="B320" s="41"/>
      <c r="C320" s="4"/>
      <c r="D320" s="5" t="s">
        <v>252</v>
      </c>
      <c r="E320" s="26" t="s">
        <v>77</v>
      </c>
      <c r="F320" s="29">
        <v>650</v>
      </c>
      <c r="G320" s="184"/>
      <c r="H320" s="26">
        <f>F320*G320</f>
        <v>0</v>
      </c>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3"/>
      <c r="AL320" s="103"/>
      <c r="AM320" s="103"/>
      <c r="AN320" s="103"/>
      <c r="AO320" s="103"/>
      <c r="AP320" s="103"/>
      <c r="AQ320" s="103"/>
      <c r="AR320" s="103"/>
      <c r="AS320" s="103"/>
      <c r="AT320" s="103"/>
      <c r="AU320" s="103"/>
    </row>
    <row r="321" spans="2:47" s="101" customFormat="1" ht="11.4">
      <c r="B321" s="13"/>
      <c r="C321" s="26"/>
      <c r="D321" s="5"/>
      <c r="E321" s="26"/>
      <c r="F321" s="29"/>
      <c r="G321" s="26"/>
      <c r="H321" s="26"/>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c r="AQ321" s="103"/>
      <c r="AR321" s="103"/>
      <c r="AS321" s="103"/>
      <c r="AT321" s="103"/>
      <c r="AU321" s="103"/>
    </row>
    <row r="322" spans="2:47" s="101" customFormat="1" ht="11.4">
      <c r="B322" s="41"/>
      <c r="C322" s="4"/>
      <c r="D322" s="5" t="s">
        <v>279</v>
      </c>
      <c r="E322" s="26" t="s">
        <v>77</v>
      </c>
      <c r="F322" s="29">
        <v>600</v>
      </c>
      <c r="G322" s="184"/>
      <c r="H322" s="26">
        <f>F322*G322</f>
        <v>0</v>
      </c>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3"/>
      <c r="AN322" s="103"/>
      <c r="AO322" s="103"/>
      <c r="AP322" s="103"/>
      <c r="AQ322" s="103"/>
      <c r="AR322" s="103"/>
      <c r="AS322" s="103"/>
      <c r="AT322" s="103"/>
      <c r="AU322" s="103"/>
    </row>
    <row r="323" spans="2:47" s="101" customFormat="1" ht="11.4">
      <c r="B323" s="41"/>
      <c r="C323" s="4"/>
      <c r="D323" s="5"/>
      <c r="E323" s="26"/>
      <c r="F323" s="29"/>
      <c r="G323" s="4"/>
      <c r="H323" s="26"/>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3"/>
      <c r="AL323" s="103"/>
      <c r="AM323" s="103"/>
      <c r="AN323" s="103"/>
      <c r="AO323" s="103"/>
      <c r="AP323" s="103"/>
      <c r="AQ323" s="103"/>
      <c r="AR323" s="103"/>
      <c r="AS323" s="103"/>
      <c r="AT323" s="103"/>
      <c r="AU323" s="103"/>
    </row>
    <row r="324" spans="2:47" s="101" customFormat="1" ht="11.4">
      <c r="B324" s="41"/>
      <c r="C324" s="4"/>
      <c r="D324" s="5" t="s">
        <v>280</v>
      </c>
      <c r="E324" s="26" t="s">
        <v>77</v>
      </c>
      <c r="F324" s="29">
        <v>1800</v>
      </c>
      <c r="G324" s="184"/>
      <c r="H324" s="26">
        <f>F324*G324</f>
        <v>0</v>
      </c>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3"/>
      <c r="AL324" s="103"/>
      <c r="AM324" s="103"/>
      <c r="AN324" s="103"/>
      <c r="AO324" s="103"/>
      <c r="AP324" s="103"/>
      <c r="AQ324" s="103"/>
      <c r="AR324" s="103"/>
      <c r="AS324" s="103"/>
      <c r="AT324" s="103"/>
      <c r="AU324" s="103"/>
    </row>
    <row r="325" spans="2:47" s="101" customFormat="1" ht="11.4">
      <c r="B325" s="41"/>
      <c r="C325" s="4"/>
      <c r="D325" s="5"/>
      <c r="E325" s="26"/>
      <c r="F325" s="29"/>
      <c r="G325" s="4"/>
      <c r="H325" s="26"/>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3"/>
      <c r="AL325" s="103"/>
      <c r="AM325" s="103"/>
      <c r="AN325" s="103"/>
      <c r="AO325" s="103"/>
      <c r="AP325" s="103"/>
      <c r="AQ325" s="103"/>
      <c r="AR325" s="103"/>
      <c r="AS325" s="103"/>
      <c r="AT325" s="103"/>
      <c r="AU325" s="103"/>
    </row>
    <row r="326" spans="2:47" s="101" customFormat="1" ht="11.4">
      <c r="B326" s="41"/>
      <c r="C326" s="4"/>
      <c r="D326" s="5" t="s">
        <v>281</v>
      </c>
      <c r="E326" s="26" t="s">
        <v>77</v>
      </c>
      <c r="F326" s="29">
        <v>700</v>
      </c>
      <c r="G326" s="184"/>
      <c r="H326" s="26">
        <f>F326*G326</f>
        <v>0</v>
      </c>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3"/>
      <c r="AL326" s="103"/>
      <c r="AM326" s="103"/>
      <c r="AN326" s="103"/>
      <c r="AO326" s="103"/>
      <c r="AP326" s="103"/>
      <c r="AQ326" s="103"/>
      <c r="AR326" s="103"/>
      <c r="AS326" s="103"/>
      <c r="AT326" s="103"/>
      <c r="AU326" s="103"/>
    </row>
    <row r="327" spans="2:47" s="101" customFormat="1" ht="11.4">
      <c r="B327" s="41"/>
      <c r="C327" s="4"/>
      <c r="D327" s="5"/>
      <c r="E327" s="26"/>
      <c r="F327" s="29"/>
      <c r="G327" s="4"/>
      <c r="H327" s="26"/>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3"/>
      <c r="AL327" s="103"/>
      <c r="AM327" s="103"/>
      <c r="AN327" s="103"/>
      <c r="AO327" s="103"/>
      <c r="AP327" s="103"/>
      <c r="AQ327" s="103"/>
      <c r="AR327" s="103"/>
      <c r="AS327" s="103"/>
      <c r="AT327" s="103"/>
      <c r="AU327" s="103"/>
    </row>
    <row r="328" spans="2:47" s="101" customFormat="1" ht="11.4">
      <c r="B328" s="41"/>
      <c r="C328" s="4"/>
      <c r="D328" s="5" t="s">
        <v>282</v>
      </c>
      <c r="E328" s="26" t="s">
        <v>77</v>
      </c>
      <c r="F328" s="29">
        <v>600</v>
      </c>
      <c r="G328" s="184"/>
      <c r="H328" s="26">
        <f>F328*G328</f>
        <v>0</v>
      </c>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3"/>
      <c r="AL328" s="103"/>
      <c r="AM328" s="103"/>
      <c r="AN328" s="103"/>
      <c r="AO328" s="103"/>
      <c r="AP328" s="103"/>
      <c r="AQ328" s="103"/>
      <c r="AR328" s="103"/>
      <c r="AS328" s="103"/>
      <c r="AT328" s="103"/>
      <c r="AU328" s="103"/>
    </row>
    <row r="329" spans="2:47" s="101" customFormat="1" ht="11.4">
      <c r="B329" s="41"/>
      <c r="C329" s="4"/>
      <c r="D329" s="5"/>
      <c r="E329" s="26"/>
      <c r="F329" s="29"/>
      <c r="G329" s="4"/>
      <c r="H329" s="26"/>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row>
    <row r="330" spans="2:47" s="101" customFormat="1" ht="11.4">
      <c r="B330" s="41"/>
      <c r="C330" s="4"/>
      <c r="D330" s="5" t="s">
        <v>282</v>
      </c>
      <c r="E330" s="26" t="s">
        <v>77</v>
      </c>
      <c r="F330" s="29">
        <v>600</v>
      </c>
      <c r="G330" s="184"/>
      <c r="H330" s="26">
        <f>F330*G330</f>
        <v>0</v>
      </c>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row>
    <row r="331" spans="2:47" s="101" customFormat="1" ht="11.4">
      <c r="B331" s="42"/>
      <c r="C331" s="42"/>
      <c r="D331" s="352"/>
      <c r="E331" s="353"/>
      <c r="F331" s="354"/>
      <c r="G331" s="355"/>
      <c r="H331" s="26"/>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c r="AL331" s="103"/>
      <c r="AM331" s="103"/>
      <c r="AN331" s="103"/>
      <c r="AO331" s="103"/>
      <c r="AP331" s="103"/>
      <c r="AQ331" s="103"/>
      <c r="AR331" s="103"/>
      <c r="AS331" s="103"/>
      <c r="AT331" s="103"/>
      <c r="AU331" s="103"/>
    </row>
    <row r="332" spans="2:47" s="101" customFormat="1" ht="12">
      <c r="B332" s="373" t="s">
        <v>28</v>
      </c>
      <c r="C332" s="45"/>
      <c r="D332" s="46"/>
      <c r="E332" s="21"/>
      <c r="F332" s="21"/>
      <c r="G332" s="14"/>
      <c r="H332" s="9">
        <f>SUM(H282:H330)</f>
        <v>0</v>
      </c>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3"/>
      <c r="AR332" s="103"/>
      <c r="AS332" s="103"/>
      <c r="AT332" s="103"/>
      <c r="AU332" s="103"/>
    </row>
    <row r="333" spans="2:47" s="101" customFormat="1" ht="12">
      <c r="B333" s="36"/>
      <c r="C333" s="36"/>
      <c r="D333" s="47">
        <v>205</v>
      </c>
      <c r="E333" s="37"/>
      <c r="F333" s="37"/>
      <c r="G333" s="38"/>
      <c r="H333" s="99"/>
      <c r="I333" s="100"/>
      <c r="J333" s="10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c r="AM333" s="103"/>
      <c r="AN333" s="103"/>
      <c r="AO333" s="103"/>
      <c r="AP333" s="103"/>
      <c r="AQ333" s="103"/>
      <c r="AR333" s="103"/>
      <c r="AS333" s="103"/>
      <c r="AT333" s="103"/>
      <c r="AU333" s="103"/>
    </row>
    <row r="334" spans="2:47" s="101" customFormat="1" ht="13.8">
      <c r="B334" s="36"/>
      <c r="C334" s="36"/>
      <c r="D334" s="47"/>
      <c r="E334" s="53"/>
      <c r="F334" s="37"/>
      <c r="G334" s="38"/>
      <c r="H334" s="99"/>
      <c r="I334" s="97"/>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c r="AO334" s="103"/>
      <c r="AP334" s="103"/>
      <c r="AQ334" s="103"/>
      <c r="AR334" s="103"/>
      <c r="AS334" s="103"/>
      <c r="AT334" s="103"/>
      <c r="AU334" s="103"/>
    </row>
    <row r="335" spans="2:47" s="101" customFormat="1" ht="13.8">
      <c r="B335" s="95" t="s">
        <v>190</v>
      </c>
      <c r="C335" s="35"/>
      <c r="D335" s="35"/>
      <c r="E335" s="96"/>
      <c r="F335" s="96"/>
      <c r="G335" s="96"/>
      <c r="H335" s="96"/>
      <c r="I335" s="97"/>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3"/>
      <c r="AR335" s="103"/>
      <c r="AS335" s="103"/>
      <c r="AT335" s="103"/>
      <c r="AU335" s="103"/>
    </row>
    <row r="336" spans="2:47" s="101" customFormat="1" ht="13.8">
      <c r="B336" s="95" t="str">
        <f>B71</f>
        <v>SECTION B - REHABILITATION OF ROAD PAVEMENTS AT KATHERINE STREET</v>
      </c>
      <c r="C336" s="35"/>
      <c r="D336" s="35"/>
      <c r="E336" s="96"/>
      <c r="F336" s="96"/>
      <c r="G336" s="96"/>
      <c r="H336" s="96"/>
      <c r="I336" s="100"/>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c r="AO336" s="103"/>
      <c r="AP336" s="103"/>
      <c r="AQ336" s="103"/>
      <c r="AR336" s="103"/>
      <c r="AS336" s="103"/>
      <c r="AT336" s="103"/>
      <c r="AU336" s="103"/>
    </row>
    <row r="337" spans="1:47" s="101" customFormat="1" ht="12">
      <c r="B337" s="48"/>
      <c r="C337" s="48"/>
      <c r="D337" s="48"/>
      <c r="E337" s="99"/>
      <c r="F337" s="99"/>
      <c r="G337" s="99"/>
      <c r="H337" s="99"/>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3"/>
      <c r="AL337" s="103"/>
      <c r="AM337" s="103"/>
      <c r="AN337" s="103"/>
      <c r="AO337" s="103"/>
      <c r="AP337" s="103"/>
      <c r="AQ337" s="103"/>
      <c r="AR337" s="103"/>
      <c r="AS337" s="103"/>
      <c r="AT337" s="103"/>
      <c r="AU337" s="103"/>
    </row>
    <row r="338" spans="1:47" s="101" customFormat="1" ht="11.4">
      <c r="B338" s="102" t="s">
        <v>1</v>
      </c>
      <c r="C338" s="102" t="s">
        <v>2</v>
      </c>
      <c r="D338" s="102" t="s">
        <v>3</v>
      </c>
      <c r="E338" s="102" t="s">
        <v>4</v>
      </c>
      <c r="F338" s="102" t="s">
        <v>5</v>
      </c>
      <c r="G338" s="102" t="s">
        <v>6</v>
      </c>
      <c r="H338" s="9" t="s">
        <v>7</v>
      </c>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3"/>
      <c r="AR338" s="103"/>
      <c r="AS338" s="103"/>
      <c r="AT338" s="103"/>
      <c r="AU338" s="103"/>
    </row>
    <row r="339" spans="1:47" s="101" customFormat="1" ht="11.4">
      <c r="B339" s="104"/>
      <c r="C339" s="142"/>
      <c r="D339" s="20" t="s">
        <v>78</v>
      </c>
      <c r="E339" s="106"/>
      <c r="F339" s="106"/>
      <c r="G339" s="106"/>
      <c r="H339" s="9"/>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3"/>
      <c r="AN339" s="103"/>
      <c r="AO339" s="103"/>
      <c r="AP339" s="103"/>
      <c r="AQ339" s="103"/>
      <c r="AR339" s="103"/>
      <c r="AS339" s="103"/>
      <c r="AT339" s="103"/>
      <c r="AU339" s="103"/>
    </row>
    <row r="340" spans="1:47" s="101" customFormat="1" ht="11.4">
      <c r="B340" s="143" t="s">
        <v>250</v>
      </c>
      <c r="C340" s="110" t="s">
        <v>13</v>
      </c>
      <c r="D340" s="187" t="s">
        <v>249</v>
      </c>
      <c r="E340" s="143"/>
      <c r="F340" s="143"/>
      <c r="G340" s="143"/>
      <c r="H340" s="110"/>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3"/>
      <c r="AL340" s="103"/>
      <c r="AM340" s="103"/>
      <c r="AN340" s="103"/>
      <c r="AO340" s="103"/>
      <c r="AP340" s="103"/>
      <c r="AQ340" s="103"/>
      <c r="AR340" s="103"/>
      <c r="AS340" s="103"/>
      <c r="AT340" s="103"/>
      <c r="AU340" s="103"/>
    </row>
    <row r="341" spans="1:47" s="101" customFormat="1" ht="11.4">
      <c r="B341" s="119"/>
      <c r="C341" s="119"/>
      <c r="D341" s="115"/>
      <c r="E341" s="119"/>
      <c r="F341" s="119"/>
      <c r="G341" s="119"/>
      <c r="H341" s="114"/>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3"/>
      <c r="AR341" s="103"/>
      <c r="AS341" s="103"/>
      <c r="AT341" s="103"/>
      <c r="AU341" s="103"/>
    </row>
    <row r="342" spans="1:47" s="101" customFormat="1" ht="22.8">
      <c r="B342" s="188"/>
      <c r="C342" s="188"/>
      <c r="D342" s="120" t="s">
        <v>278</v>
      </c>
      <c r="E342" s="189"/>
      <c r="F342" s="114"/>
      <c r="G342" s="119"/>
      <c r="H342" s="114"/>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3"/>
      <c r="AR342" s="103"/>
      <c r="AS342" s="103"/>
      <c r="AT342" s="103"/>
      <c r="AU342" s="103"/>
    </row>
    <row r="343" spans="1:47" s="48" customFormat="1" ht="12">
      <c r="B343" s="119"/>
      <c r="C343" s="119"/>
      <c r="D343" s="115"/>
      <c r="E343" s="119"/>
      <c r="F343" s="119"/>
      <c r="G343" s="114"/>
      <c r="H343" s="114"/>
      <c r="I343" s="103"/>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row>
    <row r="344" spans="1:47" s="35" customFormat="1" ht="22.8">
      <c r="B344" s="119" t="s">
        <v>260</v>
      </c>
      <c r="C344" s="119"/>
      <c r="D344" s="190" t="s">
        <v>253</v>
      </c>
      <c r="E344" s="189"/>
      <c r="F344" s="114"/>
      <c r="G344" s="114"/>
      <c r="H344" s="114"/>
      <c r="I344" s="103"/>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row>
    <row r="345" spans="1:47" s="35" customFormat="1" ht="13.8">
      <c r="B345" s="119"/>
      <c r="C345" s="119"/>
      <c r="D345" s="115"/>
      <c r="E345" s="119"/>
      <c r="F345" s="119"/>
      <c r="G345" s="114"/>
      <c r="H345" s="114"/>
      <c r="I345" s="103"/>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row>
    <row r="346" spans="1:47" s="48" customFormat="1" ht="12">
      <c r="B346" s="119"/>
      <c r="C346" s="119"/>
      <c r="D346" s="115" t="s">
        <v>261</v>
      </c>
      <c r="E346" s="189"/>
      <c r="F346" s="114"/>
      <c r="G346" s="114"/>
      <c r="H346" s="114"/>
      <c r="I346" s="103"/>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row>
    <row r="347" spans="1:47" s="101" customFormat="1" ht="11.4">
      <c r="B347" s="119"/>
      <c r="C347" s="119"/>
      <c r="D347" s="115"/>
      <c r="E347" s="119"/>
      <c r="F347" s="119"/>
      <c r="G347" s="119"/>
      <c r="H347" s="114"/>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row>
    <row r="348" spans="1:47" s="101" customFormat="1" ht="22.8">
      <c r="B348" s="119"/>
      <c r="C348" s="119"/>
      <c r="D348" s="115" t="s">
        <v>264</v>
      </c>
      <c r="E348" s="119"/>
      <c r="F348" s="119"/>
      <c r="G348" s="119"/>
      <c r="H348" s="114"/>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row>
    <row r="349" spans="1:47" s="101" customFormat="1" ht="11.4">
      <c r="A349" s="101">
        <v>2087</v>
      </c>
      <c r="B349" s="119"/>
      <c r="C349" s="119"/>
      <c r="D349" s="115"/>
      <c r="E349" s="119"/>
      <c r="F349" s="119"/>
      <c r="G349" s="119"/>
      <c r="H349" s="114"/>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row>
    <row r="350" spans="1:47" s="101" customFormat="1" ht="11.4">
      <c r="B350" s="119"/>
      <c r="C350" s="119"/>
      <c r="D350" s="115" t="s">
        <v>254</v>
      </c>
      <c r="E350" s="114" t="s">
        <v>44</v>
      </c>
      <c r="F350" s="149">
        <v>15</v>
      </c>
      <c r="G350" s="183"/>
      <c r="H350" s="114">
        <f>G350*F350</f>
        <v>0</v>
      </c>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row>
    <row r="351" spans="1:47" s="101" customFormat="1" ht="11.4">
      <c r="A351" s="101">
        <v>2825</v>
      </c>
      <c r="B351" s="119"/>
      <c r="C351" s="119"/>
      <c r="D351" s="115"/>
      <c r="E351" s="114"/>
      <c r="F351" s="149"/>
      <c r="G351" s="119"/>
      <c r="H351" s="114"/>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row>
    <row r="352" spans="1:47" s="101" customFormat="1" ht="11.4">
      <c r="B352" s="119"/>
      <c r="C352" s="119"/>
      <c r="D352" s="115" t="s">
        <v>255</v>
      </c>
      <c r="E352" s="114" t="s">
        <v>44</v>
      </c>
      <c r="F352" s="149">
        <v>12</v>
      </c>
      <c r="G352" s="183"/>
      <c r="H352" s="114">
        <f>G352*F352</f>
        <v>0</v>
      </c>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c r="AQ352" s="103"/>
      <c r="AR352" s="103"/>
      <c r="AS352" s="103"/>
      <c r="AT352" s="103"/>
      <c r="AU352" s="103"/>
    </row>
    <row r="353" spans="1:47" s="101" customFormat="1" ht="11.4">
      <c r="A353" s="101">
        <v>2826</v>
      </c>
      <c r="B353" s="119"/>
      <c r="C353" s="119"/>
      <c r="D353" s="115"/>
      <c r="E353" s="114"/>
      <c r="F353" s="149"/>
      <c r="G353" s="119"/>
      <c r="H353" s="114"/>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c r="AQ353" s="103"/>
      <c r="AR353" s="103"/>
      <c r="AS353" s="103"/>
      <c r="AT353" s="103"/>
      <c r="AU353" s="103"/>
    </row>
    <row r="354" spans="1:47" s="101" customFormat="1" ht="11.4">
      <c r="B354" s="119"/>
      <c r="C354" s="119"/>
      <c r="D354" s="115" t="s">
        <v>256</v>
      </c>
      <c r="E354" s="114" t="s">
        <v>44</v>
      </c>
      <c r="F354" s="149">
        <v>6</v>
      </c>
      <c r="G354" s="183"/>
      <c r="H354" s="114">
        <f>G354*F354</f>
        <v>0</v>
      </c>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3"/>
      <c r="AR354" s="103"/>
      <c r="AS354" s="103"/>
      <c r="AT354" s="103"/>
      <c r="AU354" s="103"/>
    </row>
    <row r="355" spans="1:47" s="101" customFormat="1" ht="11.4">
      <c r="A355" s="101">
        <v>2217</v>
      </c>
      <c r="B355" s="119"/>
      <c r="C355" s="119"/>
      <c r="D355" s="115"/>
      <c r="E355" s="114"/>
      <c r="F355" s="149"/>
      <c r="G355" s="119"/>
      <c r="H355" s="114"/>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3"/>
      <c r="AR355" s="103"/>
      <c r="AS355" s="103"/>
      <c r="AT355" s="103"/>
      <c r="AU355" s="103"/>
    </row>
    <row r="356" spans="1:47" s="101" customFormat="1" ht="11.4">
      <c r="B356" s="119"/>
      <c r="C356" s="119"/>
      <c r="D356" s="115" t="s">
        <v>257</v>
      </c>
      <c r="E356" s="114" t="s">
        <v>44</v>
      </c>
      <c r="F356" s="149">
        <v>6</v>
      </c>
      <c r="G356" s="183"/>
      <c r="H356" s="114">
        <f>G356*F356</f>
        <v>0</v>
      </c>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3"/>
      <c r="AR356" s="103"/>
      <c r="AS356" s="103"/>
      <c r="AT356" s="103"/>
      <c r="AU356" s="103"/>
    </row>
    <row r="357" spans="1:47" s="101" customFormat="1" ht="11.4">
      <c r="A357" s="101">
        <v>2218</v>
      </c>
      <c r="B357" s="119"/>
      <c r="C357" s="119"/>
      <c r="D357" s="115"/>
      <c r="E357" s="114"/>
      <c r="F357" s="149"/>
      <c r="G357" s="119"/>
      <c r="H357" s="114"/>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c r="AM357" s="103"/>
      <c r="AN357" s="103"/>
      <c r="AO357" s="103"/>
      <c r="AP357" s="103"/>
      <c r="AQ357" s="103"/>
      <c r="AR357" s="103"/>
      <c r="AS357" s="103"/>
      <c r="AT357" s="103"/>
      <c r="AU357" s="103"/>
    </row>
    <row r="358" spans="1:47" s="101" customFormat="1" ht="11.4">
      <c r="B358" s="119"/>
      <c r="C358" s="119"/>
      <c r="D358" s="115" t="s">
        <v>262</v>
      </c>
      <c r="E358" s="114"/>
      <c r="F358" s="149"/>
      <c r="G358" s="119"/>
      <c r="H358" s="114"/>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3"/>
      <c r="AN358" s="103"/>
      <c r="AO358" s="103"/>
      <c r="AP358" s="103"/>
      <c r="AQ358" s="103"/>
      <c r="AR358" s="103"/>
      <c r="AS358" s="103"/>
      <c r="AT358" s="103"/>
      <c r="AU358" s="103"/>
    </row>
    <row r="359" spans="1:47" s="101" customFormat="1" ht="11.4">
      <c r="A359" s="101">
        <v>2837</v>
      </c>
      <c r="B359" s="119"/>
      <c r="C359" s="119"/>
      <c r="D359" s="115"/>
      <c r="E359" s="114"/>
      <c r="F359" s="149"/>
      <c r="G359" s="119"/>
      <c r="H359" s="114"/>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3"/>
      <c r="AR359" s="103"/>
      <c r="AS359" s="103"/>
      <c r="AT359" s="103"/>
      <c r="AU359" s="103"/>
    </row>
    <row r="360" spans="1:47" s="101" customFormat="1" ht="22.8">
      <c r="B360" s="119"/>
      <c r="C360" s="119"/>
      <c r="D360" s="115" t="s">
        <v>263</v>
      </c>
      <c r="E360" s="114"/>
      <c r="F360" s="149"/>
      <c r="G360" s="119"/>
      <c r="H360" s="114"/>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c r="AM360" s="103"/>
      <c r="AN360" s="103"/>
      <c r="AO360" s="103"/>
      <c r="AP360" s="103"/>
      <c r="AQ360" s="103"/>
      <c r="AR360" s="103"/>
      <c r="AS360" s="103"/>
      <c r="AT360" s="103"/>
      <c r="AU360" s="103"/>
    </row>
    <row r="361" spans="1:47" s="101" customFormat="1" ht="11.4">
      <c r="A361" s="101">
        <v>2223</v>
      </c>
      <c r="B361" s="119"/>
      <c r="C361" s="119"/>
      <c r="D361" s="115"/>
      <c r="E361" s="114"/>
      <c r="F361" s="149"/>
      <c r="G361" s="119"/>
      <c r="H361" s="114"/>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3"/>
      <c r="AL361" s="103"/>
      <c r="AM361" s="103"/>
      <c r="AN361" s="103"/>
      <c r="AO361" s="103"/>
      <c r="AP361" s="103"/>
      <c r="AQ361" s="103"/>
      <c r="AR361" s="103"/>
      <c r="AS361" s="103"/>
      <c r="AT361" s="103"/>
      <c r="AU361" s="103"/>
    </row>
    <row r="362" spans="1:47" s="101" customFormat="1" ht="11.4">
      <c r="B362" s="119"/>
      <c r="C362" s="119"/>
      <c r="D362" s="115" t="s">
        <v>254</v>
      </c>
      <c r="E362" s="114" t="s">
        <v>44</v>
      </c>
      <c r="F362" s="149">
        <v>20</v>
      </c>
      <c r="G362" s="183"/>
      <c r="H362" s="114">
        <f>F362*G362</f>
        <v>0</v>
      </c>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c r="AO362" s="103"/>
      <c r="AP362" s="103"/>
      <c r="AQ362" s="103"/>
      <c r="AR362" s="103"/>
      <c r="AS362" s="103"/>
      <c r="AT362" s="103"/>
      <c r="AU362" s="103"/>
    </row>
    <row r="363" spans="1:47" s="101" customFormat="1" ht="11.4">
      <c r="A363" s="101">
        <v>2828</v>
      </c>
      <c r="B363" s="119"/>
      <c r="C363" s="119"/>
      <c r="D363" s="115"/>
      <c r="E363" s="114"/>
      <c r="F363" s="149"/>
      <c r="G363" s="119"/>
      <c r="H363" s="114"/>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c r="AO363" s="103"/>
      <c r="AP363" s="103"/>
      <c r="AQ363" s="103"/>
      <c r="AR363" s="103"/>
      <c r="AS363" s="103"/>
      <c r="AT363" s="103"/>
      <c r="AU363" s="103"/>
    </row>
    <row r="364" spans="1:47" s="101" customFormat="1" ht="11.4">
      <c r="B364" s="119"/>
      <c r="C364" s="119"/>
      <c r="D364" s="115" t="s">
        <v>258</v>
      </c>
      <c r="E364" s="114" t="s">
        <v>44</v>
      </c>
      <c r="F364" s="149">
        <v>5</v>
      </c>
      <c r="G364" s="183"/>
      <c r="H364" s="114">
        <f>F364*G364</f>
        <v>0</v>
      </c>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c r="AL364" s="103"/>
      <c r="AM364" s="103"/>
      <c r="AN364" s="103"/>
      <c r="AO364" s="103"/>
      <c r="AP364" s="103"/>
      <c r="AQ364" s="103"/>
      <c r="AR364" s="103"/>
      <c r="AS364" s="103"/>
      <c r="AT364" s="103"/>
      <c r="AU364" s="103"/>
    </row>
    <row r="365" spans="1:47" s="101" customFormat="1" ht="11.4">
      <c r="A365" s="101">
        <v>2829</v>
      </c>
      <c r="B365" s="119"/>
      <c r="C365" s="119"/>
      <c r="D365" s="115"/>
      <c r="E365" s="114"/>
      <c r="F365" s="149"/>
      <c r="G365" s="119"/>
      <c r="H365" s="114"/>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3"/>
      <c r="AK365" s="103"/>
      <c r="AL365" s="103"/>
      <c r="AM365" s="103"/>
      <c r="AN365" s="103"/>
      <c r="AO365" s="103"/>
      <c r="AP365" s="103"/>
      <c r="AQ365" s="103"/>
      <c r="AR365" s="103"/>
      <c r="AS365" s="103"/>
      <c r="AT365" s="103"/>
      <c r="AU365" s="103"/>
    </row>
    <row r="366" spans="1:47" s="101" customFormat="1" ht="11.4">
      <c r="B366" s="119"/>
      <c r="C366" s="119"/>
      <c r="D366" s="115" t="s">
        <v>259</v>
      </c>
      <c r="E366" s="114" t="s">
        <v>44</v>
      </c>
      <c r="F366" s="149">
        <v>5</v>
      </c>
      <c r="G366" s="183"/>
      <c r="H366" s="114">
        <f>F366*G366</f>
        <v>0</v>
      </c>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c r="AI366" s="103"/>
      <c r="AJ366" s="103"/>
      <c r="AK366" s="103"/>
      <c r="AL366" s="103"/>
      <c r="AM366" s="103"/>
      <c r="AN366" s="103"/>
      <c r="AO366" s="103"/>
      <c r="AP366" s="103"/>
      <c r="AQ366" s="103"/>
      <c r="AR366" s="103"/>
      <c r="AS366" s="103"/>
      <c r="AT366" s="103"/>
      <c r="AU366" s="103"/>
    </row>
    <row r="367" spans="1:47" s="101" customFormat="1" ht="11.4">
      <c r="A367" s="101">
        <v>2831</v>
      </c>
      <c r="B367" s="119"/>
      <c r="C367" s="119"/>
      <c r="D367" s="119"/>
      <c r="E367" s="114"/>
      <c r="F367" s="240"/>
      <c r="G367" s="119"/>
      <c r="H367" s="114"/>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row>
    <row r="368" spans="1:47" s="101" customFormat="1" ht="22.8">
      <c r="B368" s="119"/>
      <c r="C368" s="119"/>
      <c r="D368" s="120" t="s">
        <v>283</v>
      </c>
      <c r="E368" s="119"/>
      <c r="F368" s="240"/>
      <c r="G368" s="119"/>
      <c r="H368" s="114"/>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row>
    <row r="369" spans="1:47" s="101" customFormat="1" ht="11.4">
      <c r="A369" s="101">
        <v>2832</v>
      </c>
      <c r="B369" s="119"/>
      <c r="C369" s="119"/>
      <c r="D369" s="120"/>
      <c r="E369" s="119"/>
      <c r="F369" s="240"/>
      <c r="G369" s="119"/>
      <c r="H369" s="114"/>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row>
    <row r="370" spans="1:47" s="101" customFormat="1" ht="11.4">
      <c r="B370" s="119"/>
      <c r="C370" s="119"/>
      <c r="D370" s="120" t="s">
        <v>252</v>
      </c>
      <c r="E370" s="114" t="s">
        <v>77</v>
      </c>
      <c r="F370" s="149">
        <v>650</v>
      </c>
      <c r="G370" s="183"/>
      <c r="H370" s="114">
        <f>G370*F370</f>
        <v>0</v>
      </c>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row>
    <row r="371" spans="1:47" s="101" customFormat="1" ht="11.4">
      <c r="A371" s="101">
        <v>2834</v>
      </c>
      <c r="B371" s="119"/>
      <c r="C371" s="119"/>
      <c r="D371" s="120"/>
      <c r="E371" s="114"/>
      <c r="F371" s="149"/>
      <c r="G371" s="119"/>
      <c r="H371" s="114"/>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row>
    <row r="372" spans="1:47" s="101" customFormat="1" ht="11.4">
      <c r="B372" s="119"/>
      <c r="C372" s="119"/>
      <c r="D372" s="120" t="s">
        <v>279</v>
      </c>
      <c r="E372" s="114" t="s">
        <v>77</v>
      </c>
      <c r="F372" s="149">
        <v>600</v>
      </c>
      <c r="G372" s="183"/>
      <c r="H372" s="114">
        <f t="shared" ref="H372:H378" si="8">G372*F372</f>
        <v>0</v>
      </c>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3"/>
      <c r="AR372" s="103"/>
      <c r="AS372" s="103"/>
      <c r="AT372" s="103"/>
      <c r="AU372" s="103"/>
    </row>
    <row r="373" spans="1:47" s="101" customFormat="1" ht="11.4">
      <c r="A373" s="101">
        <v>2835</v>
      </c>
      <c r="B373" s="119"/>
      <c r="C373" s="119"/>
      <c r="D373" s="120"/>
      <c r="E373" s="114"/>
      <c r="F373" s="149"/>
      <c r="G373" s="119"/>
      <c r="H373" s="114"/>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3"/>
      <c r="AR373" s="103"/>
      <c r="AS373" s="103"/>
      <c r="AT373" s="103"/>
      <c r="AU373" s="103"/>
    </row>
    <row r="374" spans="1:47" s="101" customFormat="1" ht="11.4">
      <c r="B374" s="119"/>
      <c r="C374" s="119"/>
      <c r="D374" s="120" t="s">
        <v>280</v>
      </c>
      <c r="E374" s="114" t="s">
        <v>77</v>
      </c>
      <c r="F374" s="149">
        <v>1800</v>
      </c>
      <c r="G374" s="183"/>
      <c r="H374" s="114">
        <f t="shared" si="8"/>
        <v>0</v>
      </c>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3"/>
      <c r="AR374" s="103"/>
      <c r="AS374" s="103"/>
      <c r="AT374" s="103"/>
      <c r="AU374" s="103"/>
    </row>
    <row r="375" spans="1:47" s="101" customFormat="1" ht="11.4">
      <c r="B375" s="119"/>
      <c r="C375" s="119"/>
      <c r="D375" s="120"/>
      <c r="E375" s="114"/>
      <c r="F375" s="149"/>
      <c r="G375" s="119"/>
      <c r="H375" s="114"/>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3"/>
      <c r="AR375" s="103"/>
      <c r="AS375" s="103"/>
      <c r="AT375" s="103"/>
      <c r="AU375" s="103"/>
    </row>
    <row r="376" spans="1:47" s="101" customFormat="1" ht="11.4">
      <c r="B376" s="119"/>
      <c r="C376" s="119"/>
      <c r="D376" s="120" t="s">
        <v>281</v>
      </c>
      <c r="E376" s="114" t="s">
        <v>77</v>
      </c>
      <c r="F376" s="149">
        <v>700</v>
      </c>
      <c r="G376" s="183"/>
      <c r="H376" s="114">
        <f t="shared" si="8"/>
        <v>0</v>
      </c>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3"/>
      <c r="AL376" s="103"/>
      <c r="AM376" s="103"/>
      <c r="AN376" s="103"/>
      <c r="AO376" s="103"/>
      <c r="AP376" s="103"/>
      <c r="AQ376" s="103"/>
      <c r="AR376" s="103"/>
      <c r="AS376" s="103"/>
      <c r="AT376" s="103"/>
      <c r="AU376" s="103"/>
    </row>
    <row r="377" spans="1:47" s="101" customFormat="1" ht="11.4">
      <c r="B377" s="119"/>
      <c r="C377" s="119"/>
      <c r="D377" s="120"/>
      <c r="E377" s="114"/>
      <c r="F377" s="149"/>
      <c r="G377" s="119"/>
      <c r="H377" s="114"/>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3"/>
      <c r="AL377" s="103"/>
      <c r="AM377" s="103"/>
      <c r="AN377" s="103"/>
      <c r="AO377" s="103"/>
      <c r="AP377" s="103"/>
      <c r="AQ377" s="103"/>
      <c r="AR377" s="103"/>
      <c r="AS377" s="103"/>
      <c r="AT377" s="103"/>
      <c r="AU377" s="103"/>
    </row>
    <row r="378" spans="1:47" s="101" customFormat="1" ht="11.4">
      <c r="B378" s="119"/>
      <c r="C378" s="119"/>
      <c r="D378" s="120" t="s">
        <v>282</v>
      </c>
      <c r="E378" s="114" t="s">
        <v>77</v>
      </c>
      <c r="F378" s="149">
        <v>600</v>
      </c>
      <c r="G378" s="183"/>
      <c r="H378" s="114">
        <f t="shared" si="8"/>
        <v>0</v>
      </c>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3"/>
      <c r="AR378" s="103"/>
      <c r="AS378" s="103"/>
      <c r="AT378" s="103"/>
      <c r="AU378" s="103"/>
    </row>
    <row r="379" spans="1:47" s="101" customFormat="1" ht="11.4">
      <c r="B379" s="119"/>
      <c r="C379" s="119"/>
      <c r="D379" s="120"/>
      <c r="E379" s="114"/>
      <c r="F379" s="149"/>
      <c r="G379" s="119"/>
      <c r="H379" s="114"/>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3"/>
      <c r="AR379" s="103"/>
      <c r="AS379" s="103"/>
      <c r="AT379" s="103"/>
      <c r="AU379" s="103"/>
    </row>
    <row r="380" spans="1:47" s="101" customFormat="1" ht="34.200000000000003">
      <c r="B380" s="119"/>
      <c r="C380" s="119"/>
      <c r="D380" s="120" t="s">
        <v>251</v>
      </c>
      <c r="E380" s="119"/>
      <c r="F380" s="240"/>
      <c r="G380" s="119"/>
      <c r="H380" s="114"/>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3"/>
      <c r="AR380" s="103"/>
      <c r="AS380" s="103"/>
      <c r="AT380" s="103"/>
      <c r="AU380" s="103"/>
    </row>
    <row r="381" spans="1:47" s="101" customFormat="1" ht="11.4">
      <c r="B381" s="119"/>
      <c r="C381" s="119"/>
      <c r="D381" s="120"/>
      <c r="E381" s="119"/>
      <c r="F381" s="240"/>
      <c r="G381" s="119"/>
      <c r="H381" s="114"/>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3"/>
      <c r="AR381" s="103"/>
      <c r="AS381" s="103"/>
      <c r="AT381" s="103"/>
      <c r="AU381" s="103"/>
    </row>
    <row r="382" spans="1:47" s="101" customFormat="1" ht="11.4">
      <c r="B382" s="119"/>
      <c r="C382" s="119"/>
      <c r="D382" s="120" t="s">
        <v>252</v>
      </c>
      <c r="E382" s="114" t="s">
        <v>77</v>
      </c>
      <c r="F382" s="149">
        <v>650</v>
      </c>
      <c r="G382" s="183"/>
      <c r="H382" s="114">
        <f>G382*F382</f>
        <v>0</v>
      </c>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3"/>
      <c r="AL382" s="103"/>
      <c r="AM382" s="103"/>
      <c r="AN382" s="103"/>
      <c r="AO382" s="103"/>
      <c r="AP382" s="103"/>
      <c r="AQ382" s="103"/>
      <c r="AR382" s="103"/>
      <c r="AS382" s="103"/>
      <c r="AT382" s="103"/>
      <c r="AU382" s="103"/>
    </row>
    <row r="383" spans="1:47" s="101" customFormat="1" ht="11.4">
      <c r="B383" s="119"/>
      <c r="C383" s="119"/>
      <c r="D383" s="120"/>
      <c r="E383" s="114"/>
      <c r="F383" s="149"/>
      <c r="G383" s="119"/>
      <c r="H383" s="114"/>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c r="AQ383" s="103"/>
      <c r="AR383" s="103"/>
      <c r="AS383" s="103"/>
      <c r="AT383" s="103"/>
      <c r="AU383" s="103"/>
    </row>
    <row r="384" spans="1:47" s="101" customFormat="1" ht="11.4">
      <c r="B384" s="119"/>
      <c r="C384" s="119"/>
      <c r="D384" s="120" t="s">
        <v>279</v>
      </c>
      <c r="E384" s="114" t="s">
        <v>77</v>
      </c>
      <c r="F384" s="149">
        <v>600</v>
      </c>
      <c r="G384" s="183"/>
      <c r="H384" s="114">
        <f t="shared" ref="H384" si="9">G384*F384</f>
        <v>0</v>
      </c>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3"/>
      <c r="AR384" s="103"/>
      <c r="AS384" s="103"/>
      <c r="AT384" s="103"/>
      <c r="AU384" s="103"/>
    </row>
    <row r="385" spans="2:47" s="101" customFormat="1" ht="11.4">
      <c r="B385" s="119"/>
      <c r="C385" s="119"/>
      <c r="D385" s="120"/>
      <c r="E385" s="114"/>
      <c r="F385" s="149"/>
      <c r="G385" s="119"/>
      <c r="H385" s="114"/>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3"/>
      <c r="AR385" s="103"/>
      <c r="AS385" s="103"/>
      <c r="AT385" s="103"/>
      <c r="AU385" s="103"/>
    </row>
    <row r="386" spans="2:47" s="101" customFormat="1" ht="11.4">
      <c r="B386" s="119"/>
      <c r="C386" s="119"/>
      <c r="D386" s="120" t="s">
        <v>280</v>
      </c>
      <c r="E386" s="114" t="s">
        <v>77</v>
      </c>
      <c r="F386" s="149">
        <v>1800</v>
      </c>
      <c r="G386" s="183"/>
      <c r="H386" s="114">
        <f t="shared" ref="H386" si="10">G386*F386</f>
        <v>0</v>
      </c>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3"/>
      <c r="AR386" s="103"/>
      <c r="AS386" s="103"/>
      <c r="AT386" s="103"/>
      <c r="AU386" s="103"/>
    </row>
    <row r="387" spans="2:47" s="101" customFormat="1" ht="11.4">
      <c r="B387" s="119"/>
      <c r="C387" s="119"/>
      <c r="D387" s="120"/>
      <c r="E387" s="114"/>
      <c r="F387" s="149"/>
      <c r="G387" s="119"/>
      <c r="H387" s="114"/>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3"/>
      <c r="AR387" s="103"/>
      <c r="AS387" s="103"/>
      <c r="AT387" s="103"/>
      <c r="AU387" s="103"/>
    </row>
    <row r="388" spans="2:47" s="101" customFormat="1" ht="11.4">
      <c r="B388" s="119"/>
      <c r="C388" s="119"/>
      <c r="D388" s="120" t="s">
        <v>281</v>
      </c>
      <c r="E388" s="114" t="s">
        <v>77</v>
      </c>
      <c r="F388" s="149">
        <v>700</v>
      </c>
      <c r="G388" s="183"/>
      <c r="H388" s="114">
        <f t="shared" ref="H388" si="11">G388*F388</f>
        <v>0</v>
      </c>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3"/>
      <c r="AR388" s="103"/>
      <c r="AS388" s="103"/>
      <c r="AT388" s="103"/>
      <c r="AU388" s="103"/>
    </row>
    <row r="389" spans="2:47" s="101" customFormat="1" ht="11.4">
      <c r="B389" s="119"/>
      <c r="C389" s="119"/>
      <c r="D389" s="120"/>
      <c r="E389" s="114"/>
      <c r="F389" s="149"/>
      <c r="G389" s="119"/>
      <c r="H389" s="114"/>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3"/>
      <c r="AR389" s="103"/>
      <c r="AS389" s="103"/>
      <c r="AT389" s="103"/>
      <c r="AU389" s="103"/>
    </row>
    <row r="390" spans="2:47" s="101" customFormat="1" ht="11.4">
      <c r="B390" s="119"/>
      <c r="C390" s="119"/>
      <c r="D390" s="120" t="s">
        <v>282</v>
      </c>
      <c r="E390" s="114" t="s">
        <v>77</v>
      </c>
      <c r="F390" s="149">
        <v>600</v>
      </c>
      <c r="G390" s="183"/>
      <c r="H390" s="114">
        <f t="shared" ref="H390" si="12">G390*F390</f>
        <v>0</v>
      </c>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T390" s="103"/>
      <c r="AU390" s="103"/>
    </row>
    <row r="391" spans="2:47" s="101" customFormat="1" ht="11.4">
      <c r="B391" s="119"/>
      <c r="C391" s="119"/>
      <c r="D391" s="120"/>
      <c r="E391" s="114"/>
      <c r="F391" s="149"/>
      <c r="G391" s="119"/>
      <c r="H391" s="114"/>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c r="AO391" s="103"/>
      <c r="AP391" s="103"/>
      <c r="AQ391" s="103"/>
      <c r="AR391" s="103"/>
      <c r="AS391" s="103"/>
      <c r="AT391" s="103"/>
      <c r="AU391" s="103"/>
    </row>
    <row r="392" spans="2:47" s="101" customFormat="1" ht="11.4">
      <c r="B392" s="119"/>
      <c r="C392" s="119"/>
      <c r="D392" s="120" t="s">
        <v>282</v>
      </c>
      <c r="E392" s="114" t="s">
        <v>77</v>
      </c>
      <c r="F392" s="149">
        <v>600</v>
      </c>
      <c r="G392" s="183"/>
      <c r="H392" s="114">
        <f t="shared" ref="H392" si="13">G392*F392</f>
        <v>0</v>
      </c>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c r="AO392" s="103"/>
      <c r="AP392" s="103"/>
      <c r="AQ392" s="103"/>
      <c r="AR392" s="103"/>
      <c r="AS392" s="103"/>
      <c r="AT392" s="103"/>
      <c r="AU392" s="103"/>
    </row>
    <row r="393" spans="2:47" s="101" customFormat="1" ht="11.4">
      <c r="B393" s="119"/>
      <c r="C393" s="119"/>
      <c r="D393" s="120"/>
      <c r="E393" s="114"/>
      <c r="F393" s="114"/>
      <c r="G393" s="119"/>
      <c r="H393" s="114"/>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3"/>
      <c r="AL393" s="103"/>
      <c r="AM393" s="103"/>
      <c r="AN393" s="103"/>
      <c r="AO393" s="103"/>
      <c r="AP393" s="103"/>
      <c r="AQ393" s="103"/>
      <c r="AR393" s="103"/>
      <c r="AS393" s="103"/>
      <c r="AT393" s="103"/>
      <c r="AU393" s="103"/>
    </row>
    <row r="394" spans="2:47" s="101" customFormat="1" ht="11.4">
      <c r="B394" s="119"/>
      <c r="C394" s="119"/>
      <c r="D394" s="120"/>
      <c r="E394" s="114"/>
      <c r="F394" s="114"/>
      <c r="G394" s="115"/>
      <c r="H394" s="114"/>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3"/>
      <c r="AL394" s="103"/>
      <c r="AM394" s="103"/>
      <c r="AN394" s="103"/>
      <c r="AO394" s="103"/>
      <c r="AP394" s="103"/>
      <c r="AQ394" s="103"/>
      <c r="AR394" s="103"/>
      <c r="AS394" s="103"/>
      <c r="AT394" s="103"/>
      <c r="AU394" s="103"/>
    </row>
    <row r="395" spans="2:47" s="101" customFormat="1" ht="11.4">
      <c r="B395" s="119"/>
      <c r="C395" s="119"/>
      <c r="D395" s="120"/>
      <c r="E395" s="114"/>
      <c r="F395" s="114"/>
      <c r="G395" s="115"/>
      <c r="H395" s="114"/>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3"/>
      <c r="AR395" s="103"/>
      <c r="AS395" s="103"/>
      <c r="AT395" s="103"/>
      <c r="AU395" s="103"/>
    </row>
    <row r="396" spans="2:47" s="101" customFormat="1" ht="11.4">
      <c r="B396" s="119"/>
      <c r="C396" s="119"/>
      <c r="D396" s="120"/>
      <c r="E396" s="114"/>
      <c r="F396" s="114"/>
      <c r="G396" s="115"/>
      <c r="H396" s="114"/>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T396" s="103"/>
      <c r="AU396" s="103"/>
    </row>
    <row r="397" spans="2:47" s="101" customFormat="1" ht="11.4">
      <c r="B397" s="115"/>
      <c r="C397" s="115"/>
      <c r="D397" s="115"/>
      <c r="E397" s="115"/>
      <c r="F397" s="115"/>
      <c r="G397" s="115"/>
      <c r="H397" s="114"/>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c r="AT397" s="103"/>
      <c r="AU397" s="103"/>
    </row>
    <row r="398" spans="2:47" s="101" customFormat="1" ht="11.4">
      <c r="B398" s="125"/>
      <c r="C398" s="125"/>
      <c r="D398" s="125"/>
      <c r="E398" s="125"/>
      <c r="F398" s="125"/>
      <c r="G398" s="125"/>
      <c r="H398" s="124"/>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c r="AG398" s="103"/>
      <c r="AH398" s="103"/>
      <c r="AI398" s="103"/>
      <c r="AJ398" s="103"/>
      <c r="AK398" s="103"/>
      <c r="AL398" s="103"/>
      <c r="AM398" s="103"/>
      <c r="AN398" s="103"/>
      <c r="AO398" s="103"/>
      <c r="AP398" s="103"/>
      <c r="AQ398" s="103"/>
      <c r="AR398" s="103"/>
      <c r="AS398" s="103"/>
      <c r="AT398" s="103"/>
      <c r="AU398" s="103"/>
    </row>
    <row r="399" spans="2:47" s="101" customFormat="1" ht="12">
      <c r="B399" s="138" t="s">
        <v>28</v>
      </c>
      <c r="C399" s="145"/>
      <c r="D399" s="146"/>
      <c r="E399" s="106"/>
      <c r="F399" s="106"/>
      <c r="G399" s="106"/>
      <c r="H399" s="9">
        <f>SUM(H340:H398)</f>
        <v>0</v>
      </c>
      <c r="I399" s="103"/>
      <c r="J399" s="103"/>
      <c r="K399" s="103"/>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c r="AG399" s="103"/>
      <c r="AH399" s="103"/>
      <c r="AI399" s="103"/>
      <c r="AJ399" s="103"/>
      <c r="AK399" s="103"/>
      <c r="AL399" s="103"/>
      <c r="AM399" s="103"/>
      <c r="AN399" s="103"/>
      <c r="AO399" s="103"/>
      <c r="AP399" s="103"/>
      <c r="AQ399" s="103"/>
      <c r="AR399" s="103"/>
      <c r="AS399" s="103"/>
      <c r="AT399" s="103"/>
      <c r="AU399" s="103"/>
    </row>
    <row r="400" spans="2:47" s="101" customFormat="1" ht="12">
      <c r="B400" s="48"/>
      <c r="C400" s="48"/>
      <c r="D400" s="130">
        <v>206</v>
      </c>
      <c r="E400" s="99"/>
      <c r="F400" s="99"/>
      <c r="G400" s="99"/>
      <c r="H400" s="99"/>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c r="AQ400" s="103"/>
      <c r="AR400" s="103"/>
      <c r="AS400" s="103"/>
      <c r="AT400" s="103"/>
      <c r="AU400" s="103"/>
    </row>
    <row r="401" spans="2:47" s="101" customFormat="1" ht="13.8">
      <c r="B401" s="95" t="s">
        <v>190</v>
      </c>
      <c r="C401" s="35"/>
      <c r="D401" s="35"/>
      <c r="E401" s="96"/>
      <c r="F401" s="96"/>
      <c r="G401" s="96"/>
      <c r="H401" s="96"/>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03"/>
      <c r="AP401" s="103"/>
      <c r="AQ401" s="103"/>
      <c r="AR401" s="103"/>
      <c r="AS401" s="103"/>
      <c r="AT401" s="103"/>
      <c r="AU401" s="103"/>
    </row>
    <row r="402" spans="2:47" s="101" customFormat="1" ht="13.8">
      <c r="B402" s="95" t="str">
        <f>B336</f>
        <v>SECTION B - REHABILITATION OF ROAD PAVEMENTS AT KATHERINE STREET</v>
      </c>
      <c r="C402" s="35"/>
      <c r="D402" s="35"/>
      <c r="E402" s="96"/>
      <c r="F402" s="96"/>
      <c r="G402" s="96"/>
      <c r="H402" s="96"/>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3"/>
      <c r="AL402" s="103"/>
      <c r="AM402" s="103"/>
      <c r="AN402" s="103"/>
      <c r="AO402" s="103"/>
      <c r="AP402" s="103"/>
      <c r="AQ402" s="103"/>
      <c r="AR402" s="103"/>
      <c r="AS402" s="103"/>
      <c r="AT402" s="103"/>
      <c r="AU402" s="103"/>
    </row>
    <row r="403" spans="2:47" s="101" customFormat="1" ht="12">
      <c r="B403" s="48"/>
      <c r="C403" s="48"/>
      <c r="D403" s="48"/>
      <c r="E403" s="99"/>
      <c r="F403" s="99"/>
      <c r="G403" s="99"/>
      <c r="H403" s="99"/>
      <c r="I403" s="100"/>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3"/>
      <c r="AL403" s="103"/>
      <c r="AM403" s="103"/>
      <c r="AN403" s="103"/>
      <c r="AO403" s="103"/>
      <c r="AP403" s="103"/>
      <c r="AQ403" s="103"/>
      <c r="AR403" s="103"/>
      <c r="AS403" s="103"/>
      <c r="AT403" s="103"/>
      <c r="AU403" s="103"/>
    </row>
    <row r="404" spans="2:47" s="101" customFormat="1" ht="13.8">
      <c r="B404" s="102" t="s">
        <v>1</v>
      </c>
      <c r="C404" s="102" t="s">
        <v>2</v>
      </c>
      <c r="D404" s="102" t="s">
        <v>3</v>
      </c>
      <c r="E404" s="102" t="s">
        <v>4</v>
      </c>
      <c r="F404" s="102" t="s">
        <v>5</v>
      </c>
      <c r="G404" s="102" t="s">
        <v>6</v>
      </c>
      <c r="H404" s="9" t="s">
        <v>7</v>
      </c>
      <c r="I404" s="97"/>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3"/>
      <c r="AL404" s="103"/>
      <c r="AM404" s="103"/>
      <c r="AN404" s="103"/>
      <c r="AO404" s="103"/>
      <c r="AP404" s="103"/>
      <c r="AQ404" s="103"/>
      <c r="AR404" s="103"/>
      <c r="AS404" s="103"/>
      <c r="AT404" s="103"/>
      <c r="AU404" s="103"/>
    </row>
    <row r="405" spans="2:47" s="101" customFormat="1" ht="13.8">
      <c r="B405" s="104"/>
      <c r="C405" s="142"/>
      <c r="D405" s="20" t="s">
        <v>78</v>
      </c>
      <c r="E405" s="106"/>
      <c r="F405" s="106"/>
      <c r="G405" s="106"/>
      <c r="H405" s="9"/>
      <c r="I405" s="97"/>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3"/>
      <c r="AR405" s="103"/>
      <c r="AS405" s="103"/>
      <c r="AT405" s="103"/>
      <c r="AU405" s="103"/>
    </row>
    <row r="406" spans="2:47" s="101" customFormat="1" ht="34.200000000000003">
      <c r="B406" s="143" t="s">
        <v>79</v>
      </c>
      <c r="C406" s="110" t="s">
        <v>13</v>
      </c>
      <c r="D406" s="22" t="s">
        <v>80</v>
      </c>
      <c r="E406" s="143"/>
      <c r="F406" s="143"/>
      <c r="G406" s="143"/>
      <c r="H406" s="110"/>
      <c r="I406" s="100"/>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3"/>
      <c r="AN406" s="103"/>
      <c r="AO406" s="103"/>
      <c r="AP406" s="103"/>
      <c r="AQ406" s="103"/>
      <c r="AR406" s="103"/>
      <c r="AS406" s="103"/>
      <c r="AT406" s="103"/>
      <c r="AU406" s="103"/>
    </row>
    <row r="407" spans="2:47" s="101" customFormat="1" ht="11.4">
      <c r="B407" s="119"/>
      <c r="C407" s="119"/>
      <c r="D407" s="115"/>
      <c r="E407" s="119"/>
      <c r="F407" s="119"/>
      <c r="G407" s="119"/>
      <c r="H407" s="114"/>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3"/>
      <c r="AL407" s="103"/>
      <c r="AM407" s="103"/>
      <c r="AN407" s="103"/>
      <c r="AO407" s="103"/>
      <c r="AP407" s="103"/>
      <c r="AQ407" s="103"/>
      <c r="AR407" s="103"/>
      <c r="AS407" s="103"/>
      <c r="AT407" s="103"/>
      <c r="AU407" s="103"/>
    </row>
    <row r="408" spans="2:47" s="101" customFormat="1" ht="11.4">
      <c r="B408" s="188" t="s">
        <v>300</v>
      </c>
      <c r="C408" s="188"/>
      <c r="D408" s="191" t="s">
        <v>122</v>
      </c>
      <c r="E408" s="189"/>
      <c r="F408" s="114"/>
      <c r="G408" s="119"/>
      <c r="H408" s="114"/>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row>
    <row r="409" spans="2:47" s="101" customFormat="1" ht="11.4">
      <c r="B409" s="119"/>
      <c r="C409" s="119"/>
      <c r="D409" s="115"/>
      <c r="E409" s="119"/>
      <c r="F409" s="119"/>
      <c r="G409" s="114"/>
      <c r="H409" s="114"/>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row>
    <row r="410" spans="2:47" s="101" customFormat="1" ht="22.8">
      <c r="B410" s="119"/>
      <c r="C410" s="119"/>
      <c r="D410" s="192" t="s">
        <v>299</v>
      </c>
      <c r="E410" s="189" t="s">
        <v>77</v>
      </c>
      <c r="F410" s="149">
        <v>5000</v>
      </c>
      <c r="G410" s="176"/>
      <c r="H410" s="114">
        <f>G410*F410</f>
        <v>0</v>
      </c>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row>
    <row r="411" spans="2:47" s="48" customFormat="1" ht="12">
      <c r="B411" s="119"/>
      <c r="C411" s="119"/>
      <c r="D411" s="119"/>
      <c r="E411" s="119"/>
      <c r="F411" s="119"/>
      <c r="G411" s="114"/>
      <c r="H411" s="114"/>
      <c r="I411" s="103"/>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row>
    <row r="412" spans="2:47" s="35" customFormat="1" ht="13.8">
      <c r="B412" s="119"/>
      <c r="C412" s="119"/>
      <c r="D412" s="120"/>
      <c r="E412" s="189"/>
      <c r="F412" s="114"/>
      <c r="G412" s="114"/>
      <c r="H412" s="114"/>
      <c r="I412" s="103"/>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row>
    <row r="413" spans="2:47" s="35" customFormat="1" ht="13.8">
      <c r="B413" s="119"/>
      <c r="C413" s="119"/>
      <c r="D413" s="119"/>
      <c r="E413" s="119"/>
      <c r="F413" s="119"/>
      <c r="G413" s="119"/>
      <c r="H413" s="114"/>
      <c r="I413" s="103"/>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c r="AU413" s="97"/>
    </row>
    <row r="414" spans="2:47" s="48" customFormat="1" ht="12">
      <c r="B414" s="119"/>
      <c r="C414" s="119"/>
      <c r="D414" s="119"/>
      <c r="E414" s="119"/>
      <c r="F414" s="119"/>
      <c r="G414" s="119"/>
      <c r="H414" s="114"/>
      <c r="I414" s="103"/>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row>
    <row r="415" spans="2:47" s="101" customFormat="1" ht="11.4">
      <c r="B415" s="119"/>
      <c r="C415" s="119"/>
      <c r="D415" s="119"/>
      <c r="E415" s="119"/>
      <c r="F415" s="119"/>
      <c r="G415" s="119"/>
      <c r="H415" s="114"/>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c r="AL415" s="103"/>
      <c r="AM415" s="103"/>
      <c r="AN415" s="103"/>
      <c r="AO415" s="103"/>
      <c r="AP415" s="103"/>
      <c r="AQ415" s="103"/>
      <c r="AR415" s="103"/>
      <c r="AS415" s="103"/>
      <c r="AT415" s="103"/>
      <c r="AU415" s="103"/>
    </row>
    <row r="416" spans="2:47" s="101" customFormat="1" ht="11.4">
      <c r="B416" s="119"/>
      <c r="C416" s="119"/>
      <c r="D416" s="119"/>
      <c r="E416" s="119"/>
      <c r="F416" s="119"/>
      <c r="G416" s="119"/>
      <c r="H416" s="114"/>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3"/>
      <c r="AN416" s="103"/>
      <c r="AO416" s="103"/>
      <c r="AP416" s="103"/>
      <c r="AQ416" s="103"/>
      <c r="AR416" s="103"/>
      <c r="AS416" s="103"/>
      <c r="AT416" s="103"/>
      <c r="AU416" s="103"/>
    </row>
    <row r="417" spans="1:47" s="101" customFormat="1" ht="11.4">
      <c r="A417" s="101">
        <v>3554</v>
      </c>
      <c r="B417" s="119"/>
      <c r="C417" s="119"/>
      <c r="D417" s="119"/>
      <c r="E417" s="119"/>
      <c r="F417" s="119"/>
      <c r="G417" s="119"/>
      <c r="H417" s="114"/>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c r="AM417" s="103"/>
      <c r="AN417" s="103"/>
      <c r="AO417" s="103"/>
      <c r="AP417" s="103"/>
      <c r="AQ417" s="103"/>
      <c r="AR417" s="103"/>
      <c r="AS417" s="103"/>
      <c r="AT417" s="103"/>
      <c r="AU417" s="103"/>
    </row>
    <row r="418" spans="1:47" s="101" customFormat="1" ht="11.4">
      <c r="B418" s="119"/>
      <c r="C418" s="119"/>
      <c r="D418" s="119"/>
      <c r="E418" s="119"/>
      <c r="F418" s="119"/>
      <c r="G418" s="119"/>
      <c r="H418" s="114"/>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3"/>
      <c r="AR418" s="103"/>
      <c r="AS418" s="103"/>
      <c r="AT418" s="103"/>
      <c r="AU418" s="103"/>
    </row>
    <row r="419" spans="1:47" s="101" customFormat="1" ht="11.4">
      <c r="A419" s="101">
        <v>3564</v>
      </c>
      <c r="B419" s="119"/>
      <c r="C419" s="119"/>
      <c r="D419" s="119"/>
      <c r="E419" s="119"/>
      <c r="F419" s="119"/>
      <c r="G419" s="119"/>
      <c r="H419" s="114"/>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3"/>
      <c r="AL419" s="103"/>
      <c r="AM419" s="103"/>
      <c r="AN419" s="103"/>
      <c r="AO419" s="103"/>
      <c r="AP419" s="103"/>
      <c r="AQ419" s="103"/>
      <c r="AR419" s="103"/>
      <c r="AS419" s="103"/>
      <c r="AT419" s="103"/>
      <c r="AU419" s="103"/>
    </row>
    <row r="420" spans="1:47" s="101" customFormat="1" ht="11.4">
      <c r="B420" s="119"/>
      <c r="C420" s="119"/>
      <c r="D420" s="119"/>
      <c r="E420" s="119"/>
      <c r="F420" s="119"/>
      <c r="G420" s="119"/>
      <c r="H420" s="114"/>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3"/>
      <c r="AL420" s="103"/>
      <c r="AM420" s="103"/>
      <c r="AN420" s="103"/>
      <c r="AO420" s="103"/>
      <c r="AP420" s="103"/>
      <c r="AQ420" s="103"/>
      <c r="AR420" s="103"/>
      <c r="AS420" s="103"/>
      <c r="AT420" s="103"/>
      <c r="AU420" s="103"/>
    </row>
    <row r="421" spans="1:47" s="101" customFormat="1" ht="11.4">
      <c r="B421" s="119"/>
      <c r="C421" s="119"/>
      <c r="D421" s="119"/>
      <c r="E421" s="119"/>
      <c r="F421" s="119"/>
      <c r="G421" s="119"/>
      <c r="H421" s="114"/>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3"/>
      <c r="AR421" s="103"/>
      <c r="AS421" s="103"/>
      <c r="AT421" s="103"/>
      <c r="AU421" s="103"/>
    </row>
    <row r="422" spans="1:47" s="101" customFormat="1" ht="11.4">
      <c r="B422" s="119"/>
      <c r="C422" s="119"/>
      <c r="D422" s="119"/>
      <c r="E422" s="119"/>
      <c r="F422" s="119"/>
      <c r="G422" s="119"/>
      <c r="H422" s="114"/>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3"/>
      <c r="AM422" s="103"/>
      <c r="AN422" s="103"/>
      <c r="AO422" s="103"/>
      <c r="AP422" s="103"/>
      <c r="AQ422" s="103"/>
      <c r="AR422" s="103"/>
      <c r="AS422" s="103"/>
      <c r="AT422" s="103"/>
      <c r="AU422" s="103"/>
    </row>
    <row r="423" spans="1:47" s="101" customFormat="1" ht="11.4">
      <c r="B423" s="119"/>
      <c r="C423" s="119"/>
      <c r="D423" s="119"/>
      <c r="E423" s="119"/>
      <c r="F423" s="119"/>
      <c r="G423" s="119"/>
      <c r="H423" s="114"/>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3"/>
      <c r="AL423" s="103"/>
      <c r="AM423" s="103"/>
      <c r="AN423" s="103"/>
      <c r="AO423" s="103"/>
      <c r="AP423" s="103"/>
      <c r="AQ423" s="103"/>
      <c r="AR423" s="103"/>
      <c r="AS423" s="103"/>
      <c r="AT423" s="103"/>
      <c r="AU423" s="103"/>
    </row>
    <row r="424" spans="1:47" s="101" customFormat="1" ht="11.4">
      <c r="B424" s="119"/>
      <c r="C424" s="119"/>
      <c r="D424" s="119"/>
      <c r="E424" s="119"/>
      <c r="F424" s="119"/>
      <c r="G424" s="119"/>
      <c r="H424" s="114"/>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3"/>
      <c r="AR424" s="103"/>
      <c r="AS424" s="103"/>
      <c r="AT424" s="103"/>
      <c r="AU424" s="103"/>
    </row>
    <row r="425" spans="1:47" s="101" customFormat="1" ht="11.4">
      <c r="B425" s="119"/>
      <c r="C425" s="119"/>
      <c r="D425" s="119"/>
      <c r="E425" s="119"/>
      <c r="F425" s="119"/>
      <c r="G425" s="119"/>
      <c r="H425" s="114"/>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3"/>
      <c r="AL425" s="103"/>
      <c r="AM425" s="103"/>
      <c r="AN425" s="103"/>
      <c r="AO425" s="103"/>
      <c r="AP425" s="103"/>
      <c r="AQ425" s="103"/>
      <c r="AR425" s="103"/>
      <c r="AS425" s="103"/>
      <c r="AT425" s="103"/>
      <c r="AU425" s="103"/>
    </row>
    <row r="426" spans="1:47" s="101" customFormat="1" ht="11.4">
      <c r="B426" s="119"/>
      <c r="C426" s="119"/>
      <c r="D426" s="119"/>
      <c r="E426" s="119"/>
      <c r="F426" s="119"/>
      <c r="G426" s="119"/>
      <c r="H426" s="114"/>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3"/>
      <c r="AL426" s="103"/>
      <c r="AM426" s="103"/>
      <c r="AN426" s="103"/>
      <c r="AO426" s="103"/>
      <c r="AP426" s="103"/>
      <c r="AQ426" s="103"/>
      <c r="AR426" s="103"/>
      <c r="AS426" s="103"/>
      <c r="AT426" s="103"/>
      <c r="AU426" s="103"/>
    </row>
    <row r="427" spans="1:47" s="101" customFormat="1" ht="11.4">
      <c r="B427" s="119"/>
      <c r="C427" s="119"/>
      <c r="D427" s="119"/>
      <c r="E427" s="119"/>
      <c r="F427" s="119"/>
      <c r="G427" s="119"/>
      <c r="H427" s="114"/>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row>
    <row r="428" spans="1:47" s="101" customFormat="1" ht="11.4">
      <c r="B428" s="119"/>
      <c r="C428" s="119"/>
      <c r="D428" s="119"/>
      <c r="E428" s="119"/>
      <c r="F428" s="119"/>
      <c r="G428" s="119"/>
      <c r="H428" s="114"/>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row>
    <row r="429" spans="1:47" s="101" customFormat="1" ht="11.4">
      <c r="B429" s="119"/>
      <c r="C429" s="119"/>
      <c r="D429" s="119"/>
      <c r="E429" s="119"/>
      <c r="F429" s="119"/>
      <c r="G429" s="119"/>
      <c r="H429" s="114"/>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row>
    <row r="430" spans="1:47" s="101" customFormat="1" ht="11.4">
      <c r="B430" s="119"/>
      <c r="C430" s="119"/>
      <c r="D430" s="119"/>
      <c r="E430" s="119"/>
      <c r="F430" s="119"/>
      <c r="G430" s="119"/>
      <c r="H430" s="114"/>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3"/>
      <c r="AR430" s="103"/>
      <c r="AS430" s="103"/>
      <c r="AT430" s="103"/>
      <c r="AU430" s="103"/>
    </row>
    <row r="431" spans="1:47" s="101" customFormat="1" ht="11.4">
      <c r="B431" s="119"/>
      <c r="C431" s="119"/>
      <c r="D431" s="119"/>
      <c r="E431" s="119"/>
      <c r="F431" s="119"/>
      <c r="G431" s="119"/>
      <c r="H431" s="114"/>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c r="AL431" s="103"/>
      <c r="AM431" s="103"/>
      <c r="AN431" s="103"/>
      <c r="AO431" s="103"/>
      <c r="AP431" s="103"/>
      <c r="AQ431" s="103"/>
      <c r="AR431" s="103"/>
      <c r="AS431" s="103"/>
      <c r="AT431" s="103"/>
      <c r="AU431" s="103"/>
    </row>
    <row r="432" spans="1:47" s="101" customFormat="1" ht="11.4">
      <c r="B432" s="119"/>
      <c r="C432" s="119"/>
      <c r="D432" s="119"/>
      <c r="E432" s="119"/>
      <c r="F432" s="119"/>
      <c r="G432" s="119"/>
      <c r="H432" s="114"/>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c r="AQ432" s="103"/>
      <c r="AR432" s="103"/>
      <c r="AS432" s="103"/>
      <c r="AT432" s="103"/>
      <c r="AU432" s="103"/>
    </row>
    <row r="433" spans="2:47" s="101" customFormat="1" ht="11.4">
      <c r="B433" s="119"/>
      <c r="C433" s="119"/>
      <c r="D433" s="119"/>
      <c r="E433" s="119"/>
      <c r="F433" s="119"/>
      <c r="G433" s="119"/>
      <c r="H433" s="114"/>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3"/>
      <c r="AR433" s="103"/>
      <c r="AS433" s="103"/>
      <c r="AT433" s="103"/>
      <c r="AU433" s="103"/>
    </row>
    <row r="434" spans="2:47" s="101" customFormat="1" ht="11.4">
      <c r="B434" s="119"/>
      <c r="C434" s="119"/>
      <c r="D434" s="119"/>
      <c r="E434" s="119"/>
      <c r="F434" s="119"/>
      <c r="G434" s="119"/>
      <c r="H434" s="114"/>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3"/>
      <c r="AL434" s="103"/>
      <c r="AM434" s="103"/>
      <c r="AN434" s="103"/>
      <c r="AO434" s="103"/>
      <c r="AP434" s="103"/>
      <c r="AQ434" s="103"/>
      <c r="AR434" s="103"/>
      <c r="AS434" s="103"/>
      <c r="AT434" s="103"/>
      <c r="AU434" s="103"/>
    </row>
    <row r="435" spans="2:47" s="101" customFormat="1" ht="11.4">
      <c r="B435" s="119"/>
      <c r="C435" s="119"/>
      <c r="D435" s="119"/>
      <c r="E435" s="119"/>
      <c r="F435" s="119"/>
      <c r="G435" s="119"/>
      <c r="H435" s="114"/>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3"/>
      <c r="AL435" s="103"/>
      <c r="AM435" s="103"/>
      <c r="AN435" s="103"/>
      <c r="AO435" s="103"/>
      <c r="AP435" s="103"/>
      <c r="AQ435" s="103"/>
      <c r="AR435" s="103"/>
      <c r="AS435" s="103"/>
      <c r="AT435" s="103"/>
      <c r="AU435" s="103"/>
    </row>
    <row r="436" spans="2:47" s="101" customFormat="1" ht="11.4">
      <c r="B436" s="119"/>
      <c r="C436" s="119"/>
      <c r="D436" s="119"/>
      <c r="E436" s="119"/>
      <c r="F436" s="119"/>
      <c r="G436" s="119"/>
      <c r="H436" s="114"/>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c r="AL436" s="103"/>
      <c r="AM436" s="103"/>
      <c r="AN436" s="103"/>
      <c r="AO436" s="103"/>
      <c r="AP436" s="103"/>
      <c r="AQ436" s="103"/>
      <c r="AR436" s="103"/>
      <c r="AS436" s="103"/>
      <c r="AT436" s="103"/>
      <c r="AU436" s="103"/>
    </row>
    <row r="437" spans="2:47" s="101" customFormat="1" ht="11.4">
      <c r="B437" s="119"/>
      <c r="C437" s="119"/>
      <c r="D437" s="119"/>
      <c r="E437" s="119"/>
      <c r="F437" s="119"/>
      <c r="G437" s="119"/>
      <c r="H437" s="114"/>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3"/>
      <c r="AL437" s="103"/>
      <c r="AM437" s="103"/>
      <c r="AN437" s="103"/>
      <c r="AO437" s="103"/>
      <c r="AP437" s="103"/>
      <c r="AQ437" s="103"/>
      <c r="AR437" s="103"/>
      <c r="AS437" s="103"/>
      <c r="AT437" s="103"/>
      <c r="AU437" s="103"/>
    </row>
    <row r="438" spans="2:47" s="101" customFormat="1" ht="11.4">
      <c r="B438" s="119"/>
      <c r="C438" s="119"/>
      <c r="D438" s="119"/>
      <c r="E438" s="119"/>
      <c r="F438" s="119"/>
      <c r="G438" s="119"/>
      <c r="H438" s="114"/>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3"/>
      <c r="AR438" s="103"/>
      <c r="AS438" s="103"/>
      <c r="AT438" s="103"/>
      <c r="AU438" s="103"/>
    </row>
    <row r="439" spans="2:47" s="101" customFormat="1" ht="11.4">
      <c r="B439" s="119"/>
      <c r="C439" s="119"/>
      <c r="D439" s="119"/>
      <c r="E439" s="119"/>
      <c r="F439" s="119"/>
      <c r="G439" s="119"/>
      <c r="H439" s="114"/>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3"/>
      <c r="AL439" s="103"/>
      <c r="AM439" s="103"/>
      <c r="AN439" s="103"/>
      <c r="AO439" s="103"/>
      <c r="AP439" s="103"/>
      <c r="AQ439" s="103"/>
      <c r="AR439" s="103"/>
      <c r="AS439" s="103"/>
      <c r="AT439" s="103"/>
      <c r="AU439" s="103"/>
    </row>
    <row r="440" spans="2:47" s="101" customFormat="1" ht="11.4">
      <c r="B440" s="119"/>
      <c r="C440" s="119"/>
      <c r="D440" s="119"/>
      <c r="E440" s="119"/>
      <c r="F440" s="119"/>
      <c r="G440" s="119"/>
      <c r="H440" s="114"/>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3"/>
      <c r="AL440" s="103"/>
      <c r="AM440" s="103"/>
      <c r="AN440" s="103"/>
      <c r="AO440" s="103"/>
      <c r="AP440" s="103"/>
      <c r="AQ440" s="103"/>
      <c r="AR440" s="103"/>
      <c r="AS440" s="103"/>
      <c r="AT440" s="103"/>
      <c r="AU440" s="103"/>
    </row>
    <row r="441" spans="2:47" s="101" customFormat="1" ht="11.4">
      <c r="B441" s="119"/>
      <c r="C441" s="119"/>
      <c r="D441" s="119"/>
      <c r="E441" s="119"/>
      <c r="F441" s="119"/>
      <c r="G441" s="119"/>
      <c r="H441" s="114"/>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3"/>
      <c r="AL441" s="103"/>
      <c r="AM441" s="103"/>
      <c r="AN441" s="103"/>
      <c r="AO441" s="103"/>
      <c r="AP441" s="103"/>
      <c r="AQ441" s="103"/>
      <c r="AR441" s="103"/>
      <c r="AS441" s="103"/>
      <c r="AT441" s="103"/>
      <c r="AU441" s="103"/>
    </row>
    <row r="442" spans="2:47" s="101" customFormat="1" ht="11.4">
      <c r="B442" s="119"/>
      <c r="C442" s="119"/>
      <c r="D442" s="119"/>
      <c r="E442" s="119"/>
      <c r="F442" s="119"/>
      <c r="G442" s="119"/>
      <c r="H442" s="114"/>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3"/>
      <c r="AL442" s="103"/>
      <c r="AM442" s="103"/>
      <c r="AN442" s="103"/>
      <c r="AO442" s="103"/>
      <c r="AP442" s="103"/>
      <c r="AQ442" s="103"/>
      <c r="AR442" s="103"/>
      <c r="AS442" s="103"/>
      <c r="AT442" s="103"/>
      <c r="AU442" s="103"/>
    </row>
    <row r="443" spans="2:47" s="101" customFormat="1" ht="11.4">
      <c r="B443" s="119"/>
      <c r="C443" s="119"/>
      <c r="D443" s="119"/>
      <c r="E443" s="119"/>
      <c r="F443" s="119"/>
      <c r="G443" s="119"/>
      <c r="H443" s="114"/>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3"/>
      <c r="AL443" s="103"/>
      <c r="AM443" s="103"/>
      <c r="AN443" s="103"/>
      <c r="AO443" s="103"/>
      <c r="AP443" s="103"/>
      <c r="AQ443" s="103"/>
      <c r="AR443" s="103"/>
      <c r="AS443" s="103"/>
      <c r="AT443" s="103"/>
      <c r="AU443" s="103"/>
    </row>
    <row r="444" spans="2:47" s="101" customFormat="1" ht="11.4">
      <c r="B444" s="119"/>
      <c r="C444" s="119"/>
      <c r="D444" s="119"/>
      <c r="E444" s="119"/>
      <c r="F444" s="119"/>
      <c r="G444" s="119"/>
      <c r="H444" s="114"/>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3"/>
      <c r="AL444" s="103"/>
      <c r="AM444" s="103"/>
      <c r="AN444" s="103"/>
      <c r="AO444" s="103"/>
      <c r="AP444" s="103"/>
      <c r="AQ444" s="103"/>
      <c r="AR444" s="103"/>
      <c r="AS444" s="103"/>
      <c r="AT444" s="103"/>
      <c r="AU444" s="103"/>
    </row>
    <row r="445" spans="2:47" s="101" customFormat="1" ht="11.4">
      <c r="B445" s="119"/>
      <c r="C445" s="119"/>
      <c r="D445" s="119"/>
      <c r="E445" s="119"/>
      <c r="F445" s="119"/>
      <c r="G445" s="119"/>
      <c r="H445" s="114"/>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c r="AL445" s="103"/>
      <c r="AM445" s="103"/>
      <c r="AN445" s="103"/>
      <c r="AO445" s="103"/>
      <c r="AP445" s="103"/>
      <c r="AQ445" s="103"/>
      <c r="AR445" s="103"/>
      <c r="AS445" s="103"/>
      <c r="AT445" s="103"/>
      <c r="AU445" s="103"/>
    </row>
    <row r="446" spans="2:47" s="101" customFormat="1" ht="11.4">
      <c r="B446" s="119"/>
      <c r="C446" s="119"/>
      <c r="D446" s="119"/>
      <c r="E446" s="119"/>
      <c r="F446" s="119"/>
      <c r="G446" s="119"/>
      <c r="H446" s="114"/>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3"/>
      <c r="AL446" s="103"/>
      <c r="AM446" s="103"/>
      <c r="AN446" s="103"/>
      <c r="AO446" s="103"/>
      <c r="AP446" s="103"/>
      <c r="AQ446" s="103"/>
      <c r="AR446" s="103"/>
      <c r="AS446" s="103"/>
      <c r="AT446" s="103"/>
      <c r="AU446" s="103"/>
    </row>
    <row r="447" spans="2:47" s="101" customFormat="1" ht="11.4">
      <c r="B447" s="115"/>
      <c r="C447" s="115"/>
      <c r="D447" s="115"/>
      <c r="E447" s="115"/>
      <c r="F447" s="115"/>
      <c r="G447" s="115"/>
      <c r="H447" s="114"/>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3"/>
      <c r="AL447" s="103"/>
      <c r="AM447" s="103"/>
      <c r="AN447" s="103"/>
      <c r="AO447" s="103"/>
      <c r="AP447" s="103"/>
      <c r="AQ447" s="103"/>
      <c r="AR447" s="103"/>
      <c r="AS447" s="103"/>
      <c r="AT447" s="103"/>
      <c r="AU447" s="103"/>
    </row>
    <row r="448" spans="2:47" s="101" customFormat="1" ht="11.4">
      <c r="B448" s="115"/>
      <c r="C448" s="115"/>
      <c r="D448" s="115"/>
      <c r="E448" s="115"/>
      <c r="F448" s="115"/>
      <c r="G448" s="115"/>
      <c r="H448" s="114"/>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3"/>
      <c r="AR448" s="103"/>
      <c r="AS448" s="103"/>
      <c r="AT448" s="103"/>
      <c r="AU448" s="103"/>
    </row>
    <row r="449" spans="2:47" s="101" customFormat="1" ht="11.4">
      <c r="B449" s="115"/>
      <c r="C449" s="115"/>
      <c r="D449" s="115"/>
      <c r="E449" s="115"/>
      <c r="F449" s="115"/>
      <c r="G449" s="115"/>
      <c r="H449" s="114"/>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c r="AL449" s="103"/>
      <c r="AM449" s="103"/>
      <c r="AN449" s="103"/>
      <c r="AO449" s="103"/>
      <c r="AP449" s="103"/>
      <c r="AQ449" s="103"/>
      <c r="AR449" s="103"/>
      <c r="AS449" s="103"/>
      <c r="AT449" s="103"/>
      <c r="AU449" s="103"/>
    </row>
    <row r="450" spans="2:47" s="101" customFormat="1" ht="11.4">
      <c r="B450" s="115"/>
      <c r="C450" s="115"/>
      <c r="D450" s="115"/>
      <c r="E450" s="115"/>
      <c r="F450" s="115"/>
      <c r="G450" s="115"/>
      <c r="H450" s="114"/>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3"/>
      <c r="AL450" s="103"/>
      <c r="AM450" s="103"/>
      <c r="AN450" s="103"/>
      <c r="AO450" s="103"/>
      <c r="AP450" s="103"/>
      <c r="AQ450" s="103"/>
      <c r="AR450" s="103"/>
      <c r="AS450" s="103"/>
      <c r="AT450" s="103"/>
      <c r="AU450" s="103"/>
    </row>
    <row r="451" spans="2:47" s="101" customFormat="1" ht="11.4">
      <c r="B451" s="115"/>
      <c r="C451" s="115"/>
      <c r="D451" s="115"/>
      <c r="E451" s="115"/>
      <c r="F451" s="115"/>
      <c r="G451" s="115"/>
      <c r="H451" s="114"/>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3"/>
      <c r="AR451" s="103"/>
      <c r="AS451" s="103"/>
      <c r="AT451" s="103"/>
      <c r="AU451" s="103"/>
    </row>
    <row r="452" spans="2:47" s="101" customFormat="1" ht="11.4">
      <c r="B452" s="115"/>
      <c r="C452" s="115"/>
      <c r="D452" s="115"/>
      <c r="E452" s="115"/>
      <c r="F452" s="115"/>
      <c r="G452" s="115"/>
      <c r="H452" s="114"/>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c r="AM452" s="103"/>
      <c r="AN452" s="103"/>
      <c r="AO452" s="103"/>
      <c r="AP452" s="103"/>
      <c r="AQ452" s="103"/>
      <c r="AR452" s="103"/>
      <c r="AS452" s="103"/>
      <c r="AT452" s="103"/>
      <c r="AU452" s="103"/>
    </row>
    <row r="453" spans="2:47" s="101" customFormat="1" ht="11.4">
      <c r="B453" s="115"/>
      <c r="C453" s="115"/>
      <c r="D453" s="115"/>
      <c r="E453" s="115"/>
      <c r="F453" s="115"/>
      <c r="G453" s="115"/>
      <c r="H453" s="114"/>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3"/>
      <c r="AR453" s="103"/>
      <c r="AS453" s="103"/>
      <c r="AT453" s="103"/>
      <c r="AU453" s="103"/>
    </row>
    <row r="454" spans="2:47" s="101" customFormat="1" ht="11.4">
      <c r="B454" s="115"/>
      <c r="C454" s="115"/>
      <c r="D454" s="115"/>
      <c r="E454" s="115"/>
      <c r="F454" s="115"/>
      <c r="G454" s="115"/>
      <c r="H454" s="114"/>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3"/>
      <c r="AR454" s="103"/>
      <c r="AS454" s="103"/>
      <c r="AT454" s="103"/>
      <c r="AU454" s="103"/>
    </row>
    <row r="455" spans="2:47" s="101" customFormat="1" ht="11.4">
      <c r="B455" s="115"/>
      <c r="C455" s="115"/>
      <c r="D455" s="115"/>
      <c r="E455" s="115"/>
      <c r="F455" s="115"/>
      <c r="G455" s="115"/>
      <c r="H455" s="114"/>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3"/>
      <c r="AN455" s="103"/>
      <c r="AO455" s="103"/>
      <c r="AP455" s="103"/>
      <c r="AQ455" s="103"/>
      <c r="AR455" s="103"/>
      <c r="AS455" s="103"/>
      <c r="AT455" s="103"/>
      <c r="AU455" s="103"/>
    </row>
    <row r="456" spans="2:47" s="101" customFormat="1" ht="11.4">
      <c r="B456" s="115"/>
      <c r="C456" s="115"/>
      <c r="D456" s="115"/>
      <c r="E456" s="115"/>
      <c r="F456" s="115"/>
      <c r="G456" s="115"/>
      <c r="H456" s="114"/>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c r="AQ456" s="103"/>
      <c r="AR456" s="103"/>
      <c r="AS456" s="103"/>
      <c r="AT456" s="103"/>
      <c r="AU456" s="103"/>
    </row>
    <row r="457" spans="2:47" s="101" customFormat="1" ht="11.4">
      <c r="B457" s="115"/>
      <c r="C457" s="115"/>
      <c r="D457" s="115"/>
      <c r="E457" s="115"/>
      <c r="F457" s="115"/>
      <c r="G457" s="115"/>
      <c r="H457" s="114"/>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3"/>
      <c r="AR457" s="103"/>
      <c r="AS457" s="103"/>
      <c r="AT457" s="103"/>
      <c r="AU457" s="103"/>
    </row>
    <row r="458" spans="2:47" s="101" customFormat="1" ht="11.4">
      <c r="B458" s="115"/>
      <c r="C458" s="115"/>
      <c r="D458" s="115"/>
      <c r="E458" s="115"/>
      <c r="F458" s="115"/>
      <c r="G458" s="115"/>
      <c r="H458" s="114"/>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3"/>
      <c r="AL458" s="103"/>
      <c r="AM458" s="103"/>
      <c r="AN458" s="103"/>
      <c r="AO458" s="103"/>
      <c r="AP458" s="103"/>
      <c r="AQ458" s="103"/>
      <c r="AR458" s="103"/>
      <c r="AS458" s="103"/>
      <c r="AT458" s="103"/>
      <c r="AU458" s="103"/>
    </row>
    <row r="459" spans="2:47" s="101" customFormat="1" ht="11.4">
      <c r="B459" s="115"/>
      <c r="C459" s="115"/>
      <c r="D459" s="115"/>
      <c r="E459" s="115"/>
      <c r="F459" s="115"/>
      <c r="G459" s="115"/>
      <c r="H459" s="114"/>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c r="AQ459" s="103"/>
      <c r="AR459" s="103"/>
      <c r="AS459" s="103"/>
      <c r="AT459" s="103"/>
      <c r="AU459" s="103"/>
    </row>
    <row r="460" spans="2:47" s="101" customFormat="1" ht="11.4">
      <c r="B460" s="115"/>
      <c r="C460" s="115"/>
      <c r="D460" s="115"/>
      <c r="E460" s="115"/>
      <c r="F460" s="115"/>
      <c r="G460" s="115"/>
      <c r="H460" s="114"/>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3"/>
      <c r="AR460" s="103"/>
      <c r="AS460" s="103"/>
      <c r="AT460" s="103"/>
      <c r="AU460" s="103"/>
    </row>
    <row r="461" spans="2:47" s="101" customFormat="1" ht="11.4">
      <c r="B461" s="115"/>
      <c r="C461" s="115"/>
      <c r="D461" s="115"/>
      <c r="E461" s="115"/>
      <c r="F461" s="115"/>
      <c r="G461" s="115"/>
      <c r="H461" s="114"/>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c r="AL461" s="103"/>
      <c r="AM461" s="103"/>
      <c r="AN461" s="103"/>
      <c r="AO461" s="103"/>
      <c r="AP461" s="103"/>
      <c r="AQ461" s="103"/>
      <c r="AR461" s="103"/>
      <c r="AS461" s="103"/>
      <c r="AT461" s="103"/>
      <c r="AU461" s="103"/>
    </row>
    <row r="462" spans="2:47" s="101" customFormat="1" ht="11.4">
      <c r="B462" s="115"/>
      <c r="C462" s="115"/>
      <c r="D462" s="115"/>
      <c r="E462" s="115"/>
      <c r="F462" s="115"/>
      <c r="G462" s="115"/>
      <c r="H462" s="114"/>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row>
    <row r="463" spans="2:47" s="101" customFormat="1" ht="11.4">
      <c r="B463" s="115"/>
      <c r="C463" s="115"/>
      <c r="D463" s="115"/>
      <c r="E463" s="115"/>
      <c r="F463" s="115"/>
      <c r="G463" s="115"/>
      <c r="H463" s="114"/>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row>
    <row r="464" spans="2:47" s="101" customFormat="1" ht="11.4">
      <c r="B464" s="115"/>
      <c r="C464" s="115"/>
      <c r="D464" s="115"/>
      <c r="E464" s="115"/>
      <c r="F464" s="115"/>
      <c r="G464" s="115"/>
      <c r="H464" s="114"/>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row>
    <row r="465" spans="2:47" s="101" customFormat="1" ht="11.4">
      <c r="B465" s="115"/>
      <c r="C465" s="115"/>
      <c r="D465" s="115"/>
      <c r="E465" s="115"/>
      <c r="F465" s="115"/>
      <c r="G465" s="115"/>
      <c r="H465" s="114"/>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c r="AO465" s="103"/>
      <c r="AP465" s="103"/>
      <c r="AQ465" s="103"/>
      <c r="AR465" s="103"/>
      <c r="AS465" s="103"/>
      <c r="AT465" s="103"/>
      <c r="AU465" s="103"/>
    </row>
    <row r="466" spans="2:47" s="101" customFormat="1" ht="11.4">
      <c r="B466" s="115"/>
      <c r="C466" s="115"/>
      <c r="D466" s="115"/>
      <c r="E466" s="115"/>
      <c r="F466" s="115"/>
      <c r="G466" s="115"/>
      <c r="H466" s="114"/>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3"/>
      <c r="AR466" s="103"/>
      <c r="AS466" s="103"/>
      <c r="AT466" s="103"/>
      <c r="AU466" s="103"/>
    </row>
    <row r="467" spans="2:47" s="101" customFormat="1" ht="11.4">
      <c r="B467" s="115"/>
      <c r="C467" s="115"/>
      <c r="D467" s="115"/>
      <c r="E467" s="115"/>
      <c r="F467" s="115"/>
      <c r="G467" s="115"/>
      <c r="H467" s="114"/>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3"/>
      <c r="AL467" s="103"/>
      <c r="AM467" s="103"/>
      <c r="AN467" s="103"/>
      <c r="AO467" s="103"/>
      <c r="AP467" s="103"/>
      <c r="AQ467" s="103"/>
      <c r="AR467" s="103"/>
      <c r="AS467" s="103"/>
      <c r="AT467" s="103"/>
      <c r="AU467" s="103"/>
    </row>
    <row r="468" spans="2:47" s="101" customFormat="1" ht="12">
      <c r="B468" s="125"/>
      <c r="C468" s="125"/>
      <c r="D468" s="125"/>
      <c r="E468" s="125"/>
      <c r="F468" s="125"/>
      <c r="G468" s="125"/>
      <c r="H468" s="124"/>
      <c r="I468" s="100"/>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3"/>
      <c r="AR468" s="103"/>
      <c r="AS468" s="103"/>
      <c r="AT468" s="103"/>
      <c r="AU468" s="103"/>
    </row>
    <row r="469" spans="2:47" s="101" customFormat="1" ht="13.8">
      <c r="B469" s="126" t="s">
        <v>765</v>
      </c>
      <c r="C469" s="145"/>
      <c r="D469" s="146"/>
      <c r="E469" s="106"/>
      <c r="F469" s="106"/>
      <c r="G469" s="106"/>
      <c r="H469" s="9">
        <f>SUM(H406:H468)</f>
        <v>0</v>
      </c>
      <c r="I469" s="97"/>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3"/>
      <c r="AR469" s="103"/>
      <c r="AS469" s="103"/>
      <c r="AT469" s="103"/>
      <c r="AU469" s="103"/>
    </row>
    <row r="470" spans="2:47" s="101" customFormat="1" ht="13.8">
      <c r="B470" s="48"/>
      <c r="C470" s="48"/>
      <c r="D470" s="130">
        <v>207</v>
      </c>
      <c r="E470" s="99"/>
      <c r="F470" s="99"/>
      <c r="G470" s="99"/>
      <c r="H470" s="99"/>
      <c r="I470" s="97"/>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3"/>
      <c r="AR470" s="103"/>
      <c r="AS470" s="103"/>
      <c r="AT470" s="103"/>
      <c r="AU470" s="103"/>
    </row>
    <row r="471" spans="2:47" s="101" customFormat="1" ht="13.8">
      <c r="B471" s="95" t="s">
        <v>190</v>
      </c>
      <c r="C471" s="35"/>
      <c r="D471" s="35"/>
      <c r="E471" s="96"/>
      <c r="F471" s="96"/>
      <c r="G471" s="96"/>
      <c r="H471" s="96"/>
      <c r="I471" s="100"/>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3"/>
      <c r="AL471" s="103"/>
      <c r="AM471" s="103"/>
      <c r="AN471" s="103"/>
      <c r="AO471" s="103"/>
      <c r="AP471" s="103"/>
      <c r="AQ471" s="103"/>
      <c r="AR471" s="103"/>
      <c r="AS471" s="103"/>
      <c r="AT471" s="103"/>
      <c r="AU471" s="103"/>
    </row>
    <row r="472" spans="2:47" s="101" customFormat="1" ht="13.8">
      <c r="B472" s="95" t="str">
        <f>B402</f>
        <v>SECTION B - REHABILITATION OF ROAD PAVEMENTS AT KATHERINE STREET</v>
      </c>
      <c r="C472" s="35"/>
      <c r="D472" s="35"/>
      <c r="E472" s="96"/>
      <c r="F472" s="96"/>
      <c r="G472" s="96"/>
      <c r="H472" s="96"/>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3"/>
      <c r="AL472" s="103"/>
      <c r="AM472" s="103"/>
      <c r="AN472" s="103"/>
      <c r="AO472" s="103"/>
      <c r="AP472" s="103"/>
      <c r="AQ472" s="103"/>
      <c r="AR472" s="103"/>
      <c r="AS472" s="103"/>
      <c r="AT472" s="103"/>
      <c r="AU472" s="103"/>
    </row>
    <row r="473" spans="2:47" s="101" customFormat="1" ht="12">
      <c r="B473" s="48"/>
      <c r="C473" s="48"/>
      <c r="D473" s="48"/>
      <c r="E473" s="99"/>
      <c r="F473" s="99"/>
      <c r="G473" s="99"/>
      <c r="H473" s="359"/>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3"/>
      <c r="AR473" s="103"/>
      <c r="AS473" s="103"/>
      <c r="AT473" s="103"/>
      <c r="AU473" s="103"/>
    </row>
    <row r="474" spans="2:47" s="101" customFormat="1" ht="11.4">
      <c r="B474" s="102" t="s">
        <v>1</v>
      </c>
      <c r="C474" s="102" t="s">
        <v>2</v>
      </c>
      <c r="D474" s="102" t="s">
        <v>3</v>
      </c>
      <c r="E474" s="102" t="s">
        <v>4</v>
      </c>
      <c r="F474" s="102" t="s">
        <v>5</v>
      </c>
      <c r="G474" s="102" t="s">
        <v>6</v>
      </c>
      <c r="H474" s="9" t="s">
        <v>7</v>
      </c>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3"/>
      <c r="AR474" s="103"/>
      <c r="AS474" s="103"/>
      <c r="AT474" s="103"/>
      <c r="AU474" s="103"/>
    </row>
    <row r="475" spans="2:47" s="101" customFormat="1" ht="11.4">
      <c r="B475" s="25"/>
      <c r="C475" s="142"/>
      <c r="D475" s="20" t="s">
        <v>208</v>
      </c>
      <c r="E475" s="106"/>
      <c r="F475" s="106"/>
      <c r="G475" s="106"/>
      <c r="H475" s="110"/>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3"/>
      <c r="AL475" s="103"/>
      <c r="AM475" s="103"/>
      <c r="AN475" s="103"/>
      <c r="AO475" s="103"/>
      <c r="AP475" s="103"/>
      <c r="AQ475" s="103"/>
      <c r="AR475" s="103"/>
      <c r="AS475" s="103"/>
      <c r="AT475" s="103"/>
      <c r="AU475" s="103"/>
    </row>
    <row r="476" spans="2:47" s="101" customFormat="1" ht="57">
      <c r="B476" s="188" t="s">
        <v>247</v>
      </c>
      <c r="C476" s="143"/>
      <c r="D476" s="193" t="s">
        <v>246</v>
      </c>
      <c r="E476" s="143"/>
      <c r="F476" s="143"/>
      <c r="G476" s="107"/>
      <c r="H476" s="110"/>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3"/>
      <c r="AR476" s="103"/>
      <c r="AS476" s="103"/>
      <c r="AT476" s="103"/>
      <c r="AU476" s="103"/>
    </row>
    <row r="477" spans="2:47" s="101" customFormat="1" ht="11.4">
      <c r="B477" s="188"/>
      <c r="C477" s="119"/>
      <c r="D477" s="120"/>
      <c r="E477" s="119"/>
      <c r="F477" s="119"/>
      <c r="G477" s="112"/>
      <c r="H477" s="114"/>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3"/>
      <c r="AL477" s="103"/>
      <c r="AM477" s="103"/>
      <c r="AN477" s="103"/>
      <c r="AO477" s="103"/>
      <c r="AP477" s="103"/>
      <c r="AQ477" s="103"/>
      <c r="AR477" s="103"/>
      <c r="AS477" s="103"/>
      <c r="AT477" s="103"/>
      <c r="AU477" s="103"/>
    </row>
    <row r="478" spans="2:47" s="101" customFormat="1" ht="22.8">
      <c r="B478" s="188" t="s">
        <v>248</v>
      </c>
      <c r="C478" s="173"/>
      <c r="D478" s="193" t="s">
        <v>272</v>
      </c>
      <c r="E478" s="194"/>
      <c r="F478" s="158"/>
      <c r="G478" s="119"/>
      <c r="H478" s="114"/>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3"/>
      <c r="AL478" s="103"/>
      <c r="AM478" s="103"/>
      <c r="AN478" s="103"/>
      <c r="AO478" s="103"/>
      <c r="AP478" s="103"/>
      <c r="AQ478" s="103"/>
      <c r="AR478" s="103"/>
      <c r="AS478" s="103"/>
      <c r="AT478" s="103"/>
      <c r="AU478" s="103"/>
    </row>
    <row r="479" spans="2:47" s="101" customFormat="1" ht="11.4">
      <c r="B479" s="115"/>
      <c r="C479" s="115"/>
      <c r="D479" s="115"/>
      <c r="E479" s="115"/>
      <c r="F479" s="115"/>
      <c r="G479" s="113"/>
      <c r="H479" s="114"/>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3"/>
      <c r="AR479" s="103"/>
      <c r="AS479" s="103"/>
      <c r="AT479" s="103"/>
      <c r="AU479" s="103"/>
    </row>
    <row r="480" spans="2:47" s="101" customFormat="1" ht="11.4">
      <c r="B480" s="115"/>
      <c r="C480" s="115"/>
      <c r="D480" s="168" t="s">
        <v>269</v>
      </c>
      <c r="E480" s="194"/>
      <c r="F480" s="158"/>
      <c r="G480" s="119"/>
      <c r="H480" s="114"/>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3"/>
      <c r="AL480" s="103"/>
      <c r="AM480" s="103"/>
      <c r="AN480" s="103"/>
      <c r="AO480" s="103"/>
      <c r="AP480" s="103"/>
      <c r="AQ480" s="103"/>
      <c r="AR480" s="103"/>
      <c r="AS480" s="103"/>
      <c r="AT480" s="103"/>
      <c r="AU480" s="103"/>
    </row>
    <row r="481" spans="1:47" s="101" customFormat="1" ht="11.4">
      <c r="B481" s="188"/>
      <c r="C481" s="120"/>
      <c r="D481" s="195"/>
      <c r="E481" s="169"/>
      <c r="F481" s="121"/>
      <c r="G481" s="196"/>
      <c r="H481" s="360"/>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row>
    <row r="482" spans="1:47" s="101" customFormat="1" ht="11.4">
      <c r="B482" s="188"/>
      <c r="C482" s="115"/>
      <c r="D482" s="167" t="s">
        <v>270</v>
      </c>
      <c r="E482" s="194" t="s">
        <v>15</v>
      </c>
      <c r="F482" s="236">
        <f>F77</f>
        <v>3700</v>
      </c>
      <c r="G482" s="183"/>
      <c r="H482" s="114">
        <f>F482*G482</f>
        <v>0</v>
      </c>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row>
    <row r="483" spans="1:47" s="48" customFormat="1" ht="12">
      <c r="B483" s="188"/>
      <c r="C483" s="120"/>
      <c r="D483" s="197"/>
      <c r="E483" s="169"/>
      <c r="F483" s="178"/>
      <c r="G483" s="196"/>
      <c r="H483" s="360"/>
      <c r="I483" s="103"/>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row>
    <row r="484" spans="1:47" s="35" customFormat="1" ht="22.8">
      <c r="B484" s="188"/>
      <c r="C484" s="115"/>
      <c r="D484" s="168" t="s">
        <v>271</v>
      </c>
      <c r="E484" s="194" t="s">
        <v>15</v>
      </c>
      <c r="F484" s="236">
        <f>F482</f>
        <v>3700</v>
      </c>
      <c r="G484" s="183"/>
      <c r="H484" s="114">
        <f>F484*G484</f>
        <v>0</v>
      </c>
      <c r="I484" s="103"/>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row>
    <row r="485" spans="1:47" s="48" customFormat="1" ht="12">
      <c r="B485" s="188"/>
      <c r="C485" s="120"/>
      <c r="D485" s="167"/>
      <c r="E485" s="169"/>
      <c r="F485" s="121"/>
      <c r="G485" s="198"/>
      <c r="H485" s="361"/>
      <c r="I485" s="103"/>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c r="AU485" s="100"/>
    </row>
    <row r="486" spans="1:47" s="101" customFormat="1" ht="11.4">
      <c r="B486" s="188"/>
      <c r="C486" s="115"/>
      <c r="D486" s="167"/>
      <c r="E486" s="169"/>
      <c r="F486" s="121"/>
      <c r="G486" s="198"/>
      <c r="H486" s="361"/>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c r="AO486" s="103"/>
      <c r="AP486" s="103"/>
      <c r="AQ486" s="103"/>
      <c r="AR486" s="103"/>
      <c r="AS486" s="103"/>
      <c r="AT486" s="103"/>
      <c r="AU486" s="103"/>
    </row>
    <row r="487" spans="1:47" s="101" customFormat="1" ht="11.4">
      <c r="B487" s="188"/>
      <c r="C487" s="115"/>
      <c r="D487" s="167"/>
      <c r="E487" s="169"/>
      <c r="F487" s="121"/>
      <c r="G487" s="196"/>
      <c r="H487" s="360"/>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3"/>
      <c r="AR487" s="103"/>
      <c r="AS487" s="103"/>
      <c r="AT487" s="103"/>
      <c r="AU487" s="103"/>
    </row>
    <row r="488" spans="1:47" s="101" customFormat="1" ht="11.4">
      <c r="A488" s="101">
        <v>928</v>
      </c>
      <c r="B488" s="188"/>
      <c r="C488" s="115"/>
      <c r="D488" s="167"/>
      <c r="E488" s="169"/>
      <c r="F488" s="121"/>
      <c r="G488" s="199"/>
      <c r="H488" s="361"/>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3"/>
      <c r="AL488" s="103"/>
      <c r="AM488" s="103"/>
      <c r="AN488" s="103"/>
      <c r="AO488" s="103"/>
      <c r="AP488" s="103"/>
      <c r="AQ488" s="103"/>
      <c r="AR488" s="103"/>
      <c r="AS488" s="103"/>
      <c r="AT488" s="103"/>
      <c r="AU488" s="103"/>
    </row>
    <row r="489" spans="1:47" s="101" customFormat="1" ht="11.4">
      <c r="B489" s="188"/>
      <c r="C489" s="115"/>
      <c r="D489" s="167"/>
      <c r="E489" s="169"/>
      <c r="F489" s="121"/>
      <c r="G489" s="196"/>
      <c r="H489" s="360"/>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3"/>
      <c r="AL489" s="103"/>
      <c r="AM489" s="103"/>
      <c r="AN489" s="103"/>
      <c r="AO489" s="103"/>
      <c r="AP489" s="103"/>
      <c r="AQ489" s="103"/>
      <c r="AR489" s="103"/>
      <c r="AS489" s="103"/>
      <c r="AT489" s="103"/>
      <c r="AU489" s="103"/>
    </row>
    <row r="490" spans="1:47" s="101" customFormat="1" ht="11.4">
      <c r="A490" s="101">
        <v>929</v>
      </c>
      <c r="B490" s="188"/>
      <c r="C490" s="115"/>
      <c r="D490" s="167"/>
      <c r="E490" s="169"/>
      <c r="F490" s="121"/>
      <c r="G490" s="198"/>
      <c r="H490" s="361"/>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3"/>
      <c r="AL490" s="103"/>
      <c r="AM490" s="103"/>
      <c r="AN490" s="103"/>
      <c r="AO490" s="103"/>
      <c r="AP490" s="103"/>
      <c r="AQ490" s="103"/>
      <c r="AR490" s="103"/>
      <c r="AS490" s="103"/>
      <c r="AT490" s="103"/>
      <c r="AU490" s="103"/>
    </row>
    <row r="491" spans="1:47" s="101" customFormat="1" ht="11.4">
      <c r="B491" s="188"/>
      <c r="C491" s="115"/>
      <c r="D491" s="167"/>
      <c r="E491" s="169"/>
      <c r="F491" s="121"/>
      <c r="G491" s="196"/>
      <c r="H491" s="360"/>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3"/>
      <c r="AL491" s="103"/>
      <c r="AM491" s="103"/>
      <c r="AN491" s="103"/>
      <c r="AO491" s="103"/>
      <c r="AP491" s="103"/>
      <c r="AQ491" s="103"/>
      <c r="AR491" s="103"/>
      <c r="AS491" s="103"/>
      <c r="AT491" s="103"/>
      <c r="AU491" s="103"/>
    </row>
    <row r="492" spans="1:47" s="101" customFormat="1">
      <c r="A492" s="101">
        <v>930</v>
      </c>
      <c r="B492" s="188"/>
      <c r="C492" s="115"/>
      <c r="D492" s="167"/>
      <c r="E492" s="169"/>
      <c r="F492" s="200"/>
      <c r="G492" s="198"/>
      <c r="H492" s="361"/>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3"/>
      <c r="AL492" s="103"/>
      <c r="AM492" s="103"/>
      <c r="AN492" s="103"/>
      <c r="AO492" s="103"/>
      <c r="AP492" s="103"/>
      <c r="AQ492" s="103"/>
      <c r="AR492" s="103"/>
      <c r="AS492" s="103"/>
      <c r="AT492" s="103"/>
      <c r="AU492" s="103"/>
    </row>
    <row r="493" spans="1:47" s="101" customFormat="1" ht="11.4">
      <c r="B493" s="188"/>
      <c r="C493" s="115"/>
      <c r="D493" s="168"/>
      <c r="E493" s="169"/>
      <c r="F493" s="121"/>
      <c r="G493" s="198"/>
      <c r="H493" s="361"/>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3"/>
      <c r="AL493" s="103"/>
      <c r="AM493" s="103"/>
      <c r="AN493" s="103"/>
      <c r="AO493" s="103"/>
      <c r="AP493" s="103"/>
      <c r="AQ493" s="103"/>
      <c r="AR493" s="103"/>
      <c r="AS493" s="103"/>
      <c r="AT493" s="103"/>
      <c r="AU493" s="103"/>
    </row>
    <row r="494" spans="1:47" s="101" customFormat="1" ht="11.4">
      <c r="A494" s="101">
        <v>2882</v>
      </c>
      <c r="B494" s="188"/>
      <c r="C494" s="115"/>
      <c r="D494" s="167"/>
      <c r="E494" s="169"/>
      <c r="F494" s="121"/>
      <c r="G494" s="198"/>
      <c r="H494" s="361"/>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3"/>
      <c r="AL494" s="103"/>
      <c r="AM494" s="103"/>
      <c r="AN494" s="103"/>
      <c r="AO494" s="103"/>
      <c r="AP494" s="103"/>
      <c r="AQ494" s="103"/>
      <c r="AR494" s="103"/>
      <c r="AS494" s="103"/>
      <c r="AT494" s="103"/>
      <c r="AU494" s="103"/>
    </row>
    <row r="495" spans="1:47" s="101" customFormat="1" ht="11.4">
      <c r="B495" s="188"/>
      <c r="C495" s="115"/>
      <c r="D495" s="167"/>
      <c r="E495" s="169"/>
      <c r="F495" s="121"/>
      <c r="G495" s="198"/>
      <c r="H495" s="361"/>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3"/>
      <c r="AL495" s="103"/>
      <c r="AM495" s="103"/>
      <c r="AN495" s="103"/>
      <c r="AO495" s="103"/>
      <c r="AP495" s="103"/>
      <c r="AQ495" s="103"/>
      <c r="AR495" s="103"/>
      <c r="AS495" s="103"/>
      <c r="AT495" s="103"/>
      <c r="AU495" s="103"/>
    </row>
    <row r="496" spans="1:47" s="101" customFormat="1" ht="11.4">
      <c r="A496" s="101">
        <v>932</v>
      </c>
      <c r="B496" s="188"/>
      <c r="C496" s="115"/>
      <c r="D496" s="167"/>
      <c r="E496" s="169"/>
      <c r="F496" s="121"/>
      <c r="G496" s="196"/>
      <c r="H496" s="360"/>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3"/>
      <c r="AL496" s="103"/>
      <c r="AM496" s="103"/>
      <c r="AN496" s="103"/>
      <c r="AO496" s="103"/>
      <c r="AP496" s="103"/>
      <c r="AQ496" s="103"/>
      <c r="AR496" s="103"/>
      <c r="AS496" s="103"/>
      <c r="AT496" s="103"/>
      <c r="AU496" s="103"/>
    </row>
    <row r="497" spans="1:47" s="101" customFormat="1" ht="11.4">
      <c r="B497" s="188"/>
      <c r="C497" s="115"/>
      <c r="D497" s="167"/>
      <c r="E497" s="169"/>
      <c r="F497" s="121"/>
      <c r="G497" s="198"/>
      <c r="H497" s="361"/>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3"/>
      <c r="AR497" s="103"/>
      <c r="AS497" s="103"/>
      <c r="AT497" s="103"/>
      <c r="AU497" s="103"/>
    </row>
    <row r="498" spans="1:47" s="101" customFormat="1" ht="11.4">
      <c r="A498" s="101">
        <v>936</v>
      </c>
      <c r="B498" s="115"/>
      <c r="C498" s="115"/>
      <c r="D498" s="167"/>
      <c r="E498" s="169"/>
      <c r="F498" s="121"/>
      <c r="G498" s="196"/>
      <c r="H498" s="360"/>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3"/>
      <c r="AM498" s="103"/>
      <c r="AN498" s="103"/>
      <c r="AO498" s="103"/>
      <c r="AP498" s="103"/>
      <c r="AQ498" s="103"/>
      <c r="AR498" s="103"/>
      <c r="AS498" s="103"/>
      <c r="AT498" s="103"/>
      <c r="AU498" s="103"/>
    </row>
    <row r="499" spans="1:47" s="101" customFormat="1" ht="11.4">
      <c r="B499" s="115"/>
      <c r="C499" s="115"/>
      <c r="D499" s="167"/>
      <c r="E499" s="169"/>
      <c r="F499" s="121"/>
      <c r="G499" s="198"/>
      <c r="H499" s="361"/>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3"/>
      <c r="AR499" s="103"/>
      <c r="AS499" s="103"/>
      <c r="AT499" s="103"/>
      <c r="AU499" s="103"/>
    </row>
    <row r="500" spans="1:47" s="101" customFormat="1" ht="11.4">
      <c r="A500" s="101">
        <v>937</v>
      </c>
      <c r="B500" s="115"/>
      <c r="C500" s="115"/>
      <c r="D500" s="167"/>
      <c r="E500" s="169"/>
      <c r="F500" s="121"/>
      <c r="G500" s="196"/>
      <c r="H500" s="360"/>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3"/>
      <c r="AR500" s="103"/>
      <c r="AS500" s="103"/>
      <c r="AT500" s="103"/>
      <c r="AU500" s="103"/>
    </row>
    <row r="501" spans="1:47" s="101" customFormat="1" ht="11.4">
      <c r="B501" s="115"/>
      <c r="C501" s="115"/>
      <c r="D501" s="167"/>
      <c r="E501" s="169"/>
      <c r="F501" s="121"/>
      <c r="G501" s="196"/>
      <c r="H501" s="360"/>
      <c r="I501" s="103"/>
      <c r="J501" s="103"/>
      <c r="K501" s="103"/>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03"/>
      <c r="AJ501" s="103"/>
      <c r="AK501" s="103"/>
      <c r="AL501" s="103"/>
      <c r="AM501" s="103"/>
      <c r="AN501" s="103"/>
      <c r="AO501" s="103"/>
      <c r="AP501" s="103"/>
      <c r="AQ501" s="103"/>
      <c r="AR501" s="103"/>
      <c r="AS501" s="103"/>
      <c r="AT501" s="103"/>
      <c r="AU501" s="103"/>
    </row>
    <row r="502" spans="1:47" s="101" customFormat="1" ht="11.4">
      <c r="A502" s="101">
        <v>938</v>
      </c>
      <c r="B502" s="115"/>
      <c r="C502" s="115"/>
      <c r="D502" s="115"/>
      <c r="E502" s="115"/>
      <c r="F502" s="115"/>
      <c r="G502" s="113"/>
      <c r="H502" s="114"/>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c r="AM502" s="103"/>
      <c r="AN502" s="103"/>
      <c r="AO502" s="103"/>
      <c r="AP502" s="103"/>
      <c r="AQ502" s="103"/>
      <c r="AR502" s="103"/>
      <c r="AS502" s="103"/>
      <c r="AT502" s="103"/>
      <c r="AU502" s="103"/>
    </row>
    <row r="503" spans="1:47" s="101" customFormat="1" ht="11.4">
      <c r="B503" s="115"/>
      <c r="C503" s="115"/>
      <c r="D503" s="115"/>
      <c r="E503" s="115"/>
      <c r="F503" s="115"/>
      <c r="G503" s="113"/>
      <c r="H503" s="114"/>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3"/>
      <c r="AR503" s="103"/>
      <c r="AS503" s="103"/>
      <c r="AT503" s="103"/>
      <c r="AU503" s="103"/>
    </row>
    <row r="504" spans="1:47" s="101" customFormat="1" ht="11.4">
      <c r="A504" s="101">
        <v>941</v>
      </c>
      <c r="B504" s="115"/>
      <c r="C504" s="115"/>
      <c r="D504" s="115"/>
      <c r="E504" s="115"/>
      <c r="F504" s="115"/>
      <c r="G504" s="113"/>
      <c r="H504" s="114"/>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c r="AO504" s="103"/>
      <c r="AP504" s="103"/>
      <c r="AQ504" s="103"/>
      <c r="AR504" s="103"/>
      <c r="AS504" s="103"/>
      <c r="AT504" s="103"/>
      <c r="AU504" s="103"/>
    </row>
    <row r="505" spans="1:47" s="101" customFormat="1" ht="11.4">
      <c r="B505" s="115"/>
      <c r="C505" s="115"/>
      <c r="D505" s="115"/>
      <c r="E505" s="115"/>
      <c r="F505" s="115"/>
      <c r="G505" s="113"/>
      <c r="H505" s="114"/>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c r="AM505" s="103"/>
      <c r="AN505" s="103"/>
      <c r="AO505" s="103"/>
      <c r="AP505" s="103"/>
      <c r="AQ505" s="103"/>
      <c r="AR505" s="103"/>
      <c r="AS505" s="103"/>
      <c r="AT505" s="103"/>
      <c r="AU505" s="103"/>
    </row>
    <row r="506" spans="1:47" s="101" customFormat="1" ht="11.4">
      <c r="A506" s="101">
        <v>942</v>
      </c>
      <c r="B506" s="115"/>
      <c r="C506" s="115"/>
      <c r="D506" s="115"/>
      <c r="E506" s="115"/>
      <c r="F506" s="115"/>
      <c r="G506" s="113"/>
      <c r="H506" s="114"/>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3"/>
      <c r="AR506" s="103"/>
      <c r="AS506" s="103"/>
      <c r="AT506" s="103"/>
      <c r="AU506" s="103"/>
    </row>
    <row r="507" spans="1:47" s="101" customFormat="1" ht="11.4">
      <c r="B507" s="115"/>
      <c r="C507" s="115"/>
      <c r="D507" s="115"/>
      <c r="E507" s="115"/>
      <c r="F507" s="115"/>
      <c r="G507" s="113"/>
      <c r="H507" s="114"/>
      <c r="I507" s="103"/>
      <c r="J507" s="103"/>
      <c r="K507" s="103"/>
      <c r="L507" s="103"/>
      <c r="M507" s="103"/>
      <c r="N507" s="103"/>
      <c r="O507" s="103"/>
      <c r="P507" s="103"/>
      <c r="Q507" s="103"/>
      <c r="R507" s="103"/>
      <c r="S507" s="103"/>
      <c r="T507" s="103"/>
      <c r="U507" s="103"/>
      <c r="V507" s="103"/>
      <c r="W507" s="103"/>
      <c r="X507" s="103"/>
      <c r="Y507" s="103"/>
      <c r="Z507" s="103"/>
      <c r="AA507" s="103"/>
      <c r="AB507" s="103"/>
      <c r="AC507" s="103"/>
      <c r="AD507" s="103"/>
      <c r="AE507" s="103"/>
      <c r="AF507" s="103"/>
      <c r="AG507" s="103"/>
      <c r="AH507" s="103"/>
      <c r="AI507" s="103"/>
      <c r="AJ507" s="103"/>
      <c r="AK507" s="103"/>
      <c r="AL507" s="103"/>
      <c r="AM507" s="103"/>
      <c r="AN507" s="103"/>
      <c r="AO507" s="103"/>
      <c r="AP507" s="103"/>
      <c r="AQ507" s="103"/>
      <c r="AR507" s="103"/>
      <c r="AS507" s="103"/>
      <c r="AT507" s="103"/>
      <c r="AU507" s="103"/>
    </row>
    <row r="508" spans="1:47" s="101" customFormat="1" ht="11.4">
      <c r="A508" s="101">
        <v>943</v>
      </c>
      <c r="B508" s="115"/>
      <c r="C508" s="115"/>
      <c r="D508" s="115"/>
      <c r="E508" s="115"/>
      <c r="F508" s="115"/>
      <c r="G508" s="113"/>
      <c r="H508" s="114"/>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3"/>
      <c r="AR508" s="103"/>
      <c r="AS508" s="103"/>
      <c r="AT508" s="103"/>
      <c r="AU508" s="103"/>
    </row>
    <row r="509" spans="1:47" s="101" customFormat="1" ht="11.4">
      <c r="B509" s="115"/>
      <c r="C509" s="115"/>
      <c r="D509" s="115"/>
      <c r="E509" s="115"/>
      <c r="F509" s="115"/>
      <c r="G509" s="113"/>
      <c r="H509" s="114"/>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3"/>
      <c r="AR509" s="103"/>
      <c r="AS509" s="103"/>
      <c r="AT509" s="103"/>
      <c r="AU509" s="103"/>
    </row>
    <row r="510" spans="1:47" s="101" customFormat="1" ht="11.4">
      <c r="A510" s="101">
        <v>920</v>
      </c>
      <c r="B510" s="115"/>
      <c r="C510" s="115"/>
      <c r="D510" s="115"/>
      <c r="E510" s="115"/>
      <c r="F510" s="115"/>
      <c r="G510" s="113"/>
      <c r="H510" s="114"/>
      <c r="I510" s="103"/>
      <c r="J510" s="103"/>
      <c r="K510" s="103"/>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c r="AI510" s="103"/>
      <c r="AJ510" s="103"/>
      <c r="AK510" s="103"/>
      <c r="AL510" s="103"/>
      <c r="AM510" s="103"/>
      <c r="AN510" s="103"/>
      <c r="AO510" s="103"/>
      <c r="AP510" s="103"/>
      <c r="AQ510" s="103"/>
      <c r="AR510" s="103"/>
      <c r="AS510" s="103"/>
      <c r="AT510" s="103"/>
      <c r="AU510" s="103"/>
    </row>
    <row r="511" spans="1:47" s="101" customFormat="1" ht="11.4">
      <c r="B511" s="115"/>
      <c r="C511" s="115"/>
      <c r="D511" s="115"/>
      <c r="E511" s="115"/>
      <c r="F511" s="115"/>
      <c r="G511" s="113"/>
      <c r="H511" s="114"/>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c r="AQ511" s="103"/>
      <c r="AR511" s="103"/>
      <c r="AS511" s="103"/>
      <c r="AT511" s="103"/>
      <c r="AU511" s="103"/>
    </row>
    <row r="512" spans="1:47" s="101" customFormat="1" ht="11.4">
      <c r="A512" s="101">
        <v>947</v>
      </c>
      <c r="B512" s="115"/>
      <c r="C512" s="115"/>
      <c r="D512" s="115"/>
      <c r="E512" s="115"/>
      <c r="F512" s="115"/>
      <c r="G512" s="113"/>
      <c r="H512" s="114"/>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3"/>
      <c r="AR512" s="103"/>
      <c r="AS512" s="103"/>
      <c r="AT512" s="103"/>
      <c r="AU512" s="103"/>
    </row>
    <row r="513" spans="1:47" s="101" customFormat="1" ht="11.4">
      <c r="B513" s="115"/>
      <c r="C513" s="115"/>
      <c r="D513" s="115"/>
      <c r="E513" s="115"/>
      <c r="F513" s="115"/>
      <c r="G513" s="113"/>
      <c r="H513" s="114"/>
      <c r="I513" s="103"/>
      <c r="J513" s="103"/>
      <c r="K513" s="103"/>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3"/>
      <c r="AR513" s="103"/>
      <c r="AS513" s="103"/>
      <c r="AT513" s="103"/>
      <c r="AU513" s="103"/>
    </row>
    <row r="514" spans="1:47" s="101" customFormat="1" ht="11.4">
      <c r="A514" s="101">
        <v>951</v>
      </c>
      <c r="B514" s="115"/>
      <c r="C514" s="115"/>
      <c r="D514" s="115"/>
      <c r="E514" s="115"/>
      <c r="F514" s="115"/>
      <c r="G514" s="113"/>
      <c r="H514" s="114"/>
      <c r="I514" s="103"/>
      <c r="J514" s="103"/>
      <c r="K514" s="103"/>
      <c r="L514" s="103"/>
      <c r="M514" s="103"/>
      <c r="N514" s="103"/>
      <c r="O514" s="103"/>
      <c r="P514" s="103"/>
      <c r="Q514" s="103"/>
      <c r="R514" s="103"/>
      <c r="S514" s="103"/>
      <c r="T514" s="103"/>
      <c r="U514" s="103"/>
      <c r="V514" s="103"/>
      <c r="W514" s="103"/>
      <c r="X514" s="103"/>
      <c r="Y514" s="103"/>
      <c r="Z514" s="103"/>
      <c r="AA514" s="103"/>
      <c r="AB514" s="103"/>
      <c r="AC514" s="103"/>
      <c r="AD514" s="103"/>
      <c r="AE514" s="103"/>
      <c r="AF514" s="103"/>
      <c r="AG514" s="103"/>
      <c r="AH514" s="103"/>
      <c r="AI514" s="103"/>
      <c r="AJ514" s="103"/>
      <c r="AK514" s="103"/>
      <c r="AL514" s="103"/>
      <c r="AM514" s="103"/>
      <c r="AN514" s="103"/>
      <c r="AO514" s="103"/>
      <c r="AP514" s="103"/>
      <c r="AQ514" s="103"/>
      <c r="AR514" s="103"/>
      <c r="AS514" s="103"/>
      <c r="AT514" s="103"/>
      <c r="AU514" s="103"/>
    </row>
    <row r="515" spans="1:47" s="101" customFormat="1" ht="11.4">
      <c r="B515" s="115"/>
      <c r="C515" s="115"/>
      <c r="D515" s="115"/>
      <c r="E515" s="115"/>
      <c r="F515" s="115"/>
      <c r="G515" s="113"/>
      <c r="H515" s="114"/>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3"/>
      <c r="AR515" s="103"/>
      <c r="AS515" s="103"/>
      <c r="AT515" s="103"/>
      <c r="AU515" s="103"/>
    </row>
    <row r="516" spans="1:47" s="101" customFormat="1" ht="11.4">
      <c r="A516" s="101">
        <v>952</v>
      </c>
      <c r="B516" s="115"/>
      <c r="C516" s="115"/>
      <c r="D516" s="115"/>
      <c r="E516" s="115"/>
      <c r="F516" s="115"/>
      <c r="G516" s="113"/>
      <c r="H516" s="114"/>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row>
    <row r="517" spans="1:47" s="101" customFormat="1" ht="11.4">
      <c r="B517" s="115"/>
      <c r="C517" s="115"/>
      <c r="D517" s="115"/>
      <c r="E517" s="115"/>
      <c r="F517" s="115"/>
      <c r="G517" s="113"/>
      <c r="H517" s="114"/>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row>
    <row r="518" spans="1:47" s="101" customFormat="1" ht="11.4">
      <c r="A518" s="101">
        <v>953</v>
      </c>
      <c r="B518" s="115"/>
      <c r="C518" s="115"/>
      <c r="D518" s="115"/>
      <c r="E518" s="115"/>
      <c r="F518" s="115"/>
      <c r="G518" s="113"/>
      <c r="H518" s="114"/>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row>
    <row r="519" spans="1:47" s="101" customFormat="1" ht="11.4">
      <c r="B519" s="115"/>
      <c r="C519" s="115"/>
      <c r="D519" s="115"/>
      <c r="E519" s="115"/>
      <c r="F519" s="115"/>
      <c r="G519" s="113"/>
      <c r="H519" s="114"/>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3"/>
      <c r="AR519" s="103"/>
      <c r="AS519" s="103"/>
      <c r="AT519" s="103"/>
      <c r="AU519" s="103"/>
    </row>
    <row r="520" spans="1:47" s="101" customFormat="1" ht="11.4">
      <c r="A520" s="101">
        <v>959</v>
      </c>
      <c r="B520" s="115"/>
      <c r="C520" s="115"/>
      <c r="D520" s="115"/>
      <c r="E520" s="115"/>
      <c r="F520" s="115"/>
      <c r="G520" s="113"/>
      <c r="H520" s="114"/>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3"/>
      <c r="AR520" s="103"/>
      <c r="AS520" s="103"/>
      <c r="AT520" s="103"/>
      <c r="AU520" s="103"/>
    </row>
    <row r="521" spans="1:47" s="101" customFormat="1" ht="11.4">
      <c r="B521" s="115"/>
      <c r="C521" s="115"/>
      <c r="D521" s="115"/>
      <c r="E521" s="115"/>
      <c r="F521" s="115"/>
      <c r="G521" s="113"/>
      <c r="H521" s="114"/>
      <c r="I521" s="103"/>
      <c r="J521" s="103"/>
      <c r="K521" s="103"/>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c r="AI521" s="103"/>
      <c r="AJ521" s="103"/>
      <c r="AK521" s="103"/>
      <c r="AL521" s="103"/>
      <c r="AM521" s="103"/>
      <c r="AN521" s="103"/>
      <c r="AO521" s="103"/>
      <c r="AP521" s="103"/>
      <c r="AQ521" s="103"/>
      <c r="AR521" s="103"/>
      <c r="AS521" s="103"/>
      <c r="AT521" s="103"/>
      <c r="AU521" s="103"/>
    </row>
    <row r="522" spans="1:47" s="101" customFormat="1" ht="11.4">
      <c r="A522" s="101">
        <v>961</v>
      </c>
      <c r="B522" s="115"/>
      <c r="C522" s="115"/>
      <c r="D522" s="115"/>
      <c r="E522" s="115"/>
      <c r="F522" s="115"/>
      <c r="G522" s="113"/>
      <c r="H522" s="114"/>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3"/>
      <c r="AR522" s="103"/>
      <c r="AS522" s="103"/>
      <c r="AT522" s="103"/>
      <c r="AU522" s="103"/>
    </row>
    <row r="523" spans="1:47" s="101" customFormat="1" ht="11.4">
      <c r="B523" s="115"/>
      <c r="C523" s="115"/>
      <c r="D523" s="115"/>
      <c r="E523" s="115"/>
      <c r="F523" s="115"/>
      <c r="G523" s="113"/>
      <c r="H523" s="114"/>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03"/>
      <c r="AH523" s="103"/>
      <c r="AI523" s="103"/>
      <c r="AJ523" s="103"/>
      <c r="AK523" s="103"/>
      <c r="AL523" s="103"/>
      <c r="AM523" s="103"/>
      <c r="AN523" s="103"/>
      <c r="AO523" s="103"/>
      <c r="AP523" s="103"/>
      <c r="AQ523" s="103"/>
      <c r="AR523" s="103"/>
      <c r="AS523" s="103"/>
      <c r="AT523" s="103"/>
      <c r="AU523" s="103"/>
    </row>
    <row r="524" spans="1:47" s="101" customFormat="1" ht="11.4">
      <c r="A524" s="101">
        <v>964</v>
      </c>
      <c r="B524" s="115"/>
      <c r="C524" s="115"/>
      <c r="D524" s="115"/>
      <c r="E524" s="115"/>
      <c r="F524" s="115"/>
      <c r="G524" s="113"/>
      <c r="H524" s="114"/>
      <c r="I524" s="103"/>
      <c r="J524" s="103"/>
      <c r="K524" s="103"/>
      <c r="L524" s="103"/>
      <c r="M524" s="103"/>
      <c r="N524" s="103"/>
      <c r="O524" s="103"/>
      <c r="P524" s="103"/>
      <c r="Q524" s="103"/>
      <c r="R524" s="103"/>
      <c r="S524" s="103"/>
      <c r="T524" s="103"/>
      <c r="U524" s="103"/>
      <c r="V524" s="103"/>
      <c r="W524" s="103"/>
      <c r="X524" s="103"/>
      <c r="Y524" s="103"/>
      <c r="Z524" s="103"/>
      <c r="AA524" s="103"/>
      <c r="AB524" s="103"/>
      <c r="AC524" s="103"/>
      <c r="AD524" s="103"/>
      <c r="AE524" s="103"/>
      <c r="AF524" s="103"/>
      <c r="AG524" s="103"/>
      <c r="AH524" s="103"/>
      <c r="AI524" s="103"/>
      <c r="AJ524" s="103"/>
      <c r="AK524" s="103"/>
      <c r="AL524" s="103"/>
      <c r="AM524" s="103"/>
      <c r="AN524" s="103"/>
      <c r="AO524" s="103"/>
      <c r="AP524" s="103"/>
      <c r="AQ524" s="103"/>
      <c r="AR524" s="103"/>
      <c r="AS524" s="103"/>
      <c r="AT524" s="103"/>
      <c r="AU524" s="103"/>
    </row>
    <row r="525" spans="1:47" s="101" customFormat="1" ht="11.4">
      <c r="B525" s="115"/>
      <c r="C525" s="115"/>
      <c r="D525" s="115"/>
      <c r="E525" s="115"/>
      <c r="F525" s="115"/>
      <c r="G525" s="113"/>
      <c r="H525" s="114"/>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3"/>
      <c r="AR525" s="103"/>
      <c r="AS525" s="103"/>
      <c r="AT525" s="103"/>
      <c r="AU525" s="103"/>
    </row>
    <row r="526" spans="1:47" s="101" customFormat="1" ht="11.4">
      <c r="A526" s="101">
        <v>965</v>
      </c>
      <c r="B526" s="115"/>
      <c r="C526" s="115"/>
      <c r="D526" s="115"/>
      <c r="E526" s="115"/>
      <c r="F526" s="115"/>
      <c r="G526" s="113"/>
      <c r="H526" s="114"/>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c r="AO526" s="103"/>
      <c r="AP526" s="103"/>
      <c r="AQ526" s="103"/>
      <c r="AR526" s="103"/>
      <c r="AS526" s="103"/>
      <c r="AT526" s="103"/>
      <c r="AU526" s="103"/>
    </row>
    <row r="527" spans="1:47" s="101" customFormat="1" ht="11.4">
      <c r="B527" s="115"/>
      <c r="C527" s="115"/>
      <c r="D527" s="115"/>
      <c r="E527" s="115"/>
      <c r="F527" s="115"/>
      <c r="G527" s="113"/>
      <c r="H527" s="114"/>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3"/>
      <c r="AR527" s="103"/>
      <c r="AS527" s="103"/>
      <c r="AT527" s="103"/>
      <c r="AU527" s="103"/>
    </row>
    <row r="528" spans="1:47" s="101" customFormat="1" ht="11.4">
      <c r="A528" s="101">
        <v>974</v>
      </c>
      <c r="B528" s="115"/>
      <c r="C528" s="115"/>
      <c r="D528" s="115"/>
      <c r="E528" s="115"/>
      <c r="F528" s="115"/>
      <c r="G528" s="113"/>
      <c r="H528" s="114"/>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c r="AM528" s="103"/>
      <c r="AN528" s="103"/>
      <c r="AO528" s="103"/>
      <c r="AP528" s="103"/>
      <c r="AQ528" s="103"/>
      <c r="AR528" s="103"/>
      <c r="AS528" s="103"/>
      <c r="AT528" s="103"/>
      <c r="AU528" s="103"/>
    </row>
    <row r="529" spans="1:47" s="101" customFormat="1" ht="11.4">
      <c r="B529" s="115"/>
      <c r="C529" s="115"/>
      <c r="D529" s="115"/>
      <c r="E529" s="115"/>
      <c r="F529" s="115"/>
      <c r="G529" s="113"/>
      <c r="H529" s="114"/>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c r="AO529" s="103"/>
      <c r="AP529" s="103"/>
      <c r="AQ529" s="103"/>
      <c r="AR529" s="103"/>
      <c r="AS529" s="103"/>
      <c r="AT529" s="103"/>
      <c r="AU529" s="103"/>
    </row>
    <row r="530" spans="1:47" s="101" customFormat="1" ht="11.4">
      <c r="B530" s="115"/>
      <c r="C530" s="115"/>
      <c r="D530" s="115"/>
      <c r="E530" s="115"/>
      <c r="F530" s="115"/>
      <c r="G530" s="113"/>
      <c r="H530" s="114"/>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3"/>
      <c r="AR530" s="103"/>
      <c r="AS530" s="103"/>
      <c r="AT530" s="103"/>
      <c r="AU530" s="103"/>
    </row>
    <row r="531" spans="1:47" s="101" customFormat="1" ht="11.4">
      <c r="B531" s="115"/>
      <c r="C531" s="115"/>
      <c r="D531" s="115"/>
      <c r="E531" s="115"/>
      <c r="F531" s="115"/>
      <c r="G531" s="113"/>
      <c r="H531" s="114"/>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3"/>
      <c r="AM531" s="103"/>
      <c r="AN531" s="103"/>
      <c r="AO531" s="103"/>
      <c r="AP531" s="103"/>
      <c r="AQ531" s="103"/>
      <c r="AR531" s="103"/>
      <c r="AS531" s="103"/>
      <c r="AT531" s="103"/>
      <c r="AU531" s="103"/>
    </row>
    <row r="532" spans="1:47" s="101" customFormat="1" ht="11.4">
      <c r="B532" s="115"/>
      <c r="C532" s="115"/>
      <c r="D532" s="115"/>
      <c r="E532" s="115"/>
      <c r="F532" s="115"/>
      <c r="G532" s="113"/>
      <c r="H532" s="114"/>
      <c r="I532" s="103"/>
      <c r="J532" s="103"/>
      <c r="K532" s="103"/>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c r="AG532" s="103"/>
      <c r="AH532" s="103"/>
      <c r="AI532" s="103"/>
      <c r="AJ532" s="103"/>
      <c r="AK532" s="103"/>
      <c r="AL532" s="103"/>
      <c r="AM532" s="103"/>
      <c r="AN532" s="103"/>
      <c r="AO532" s="103"/>
      <c r="AP532" s="103"/>
      <c r="AQ532" s="103"/>
      <c r="AR532" s="103"/>
      <c r="AS532" s="103"/>
      <c r="AT532" s="103"/>
      <c r="AU532" s="103"/>
    </row>
    <row r="533" spans="1:47">
      <c r="B533" s="115"/>
      <c r="C533" s="115"/>
      <c r="D533" s="115"/>
      <c r="E533" s="115"/>
      <c r="F533" s="115"/>
      <c r="G533" s="113"/>
      <c r="H533" s="114"/>
      <c r="I533" s="84"/>
    </row>
    <row r="534" spans="1:47" s="101" customFormat="1" ht="11.4">
      <c r="B534" s="115"/>
      <c r="C534" s="115"/>
      <c r="D534" s="115"/>
      <c r="E534" s="115"/>
      <c r="F534" s="115"/>
      <c r="G534" s="113"/>
      <c r="H534" s="114"/>
      <c r="I534" s="103"/>
      <c r="J534" s="103"/>
      <c r="K534" s="103"/>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c r="AI534" s="103"/>
      <c r="AJ534" s="103"/>
      <c r="AK534" s="103"/>
      <c r="AL534" s="103"/>
      <c r="AM534" s="103"/>
      <c r="AN534" s="103"/>
      <c r="AO534" s="103"/>
      <c r="AP534" s="103"/>
      <c r="AQ534" s="103"/>
      <c r="AR534" s="103"/>
      <c r="AS534" s="103"/>
      <c r="AT534" s="103"/>
      <c r="AU534" s="103"/>
    </row>
    <row r="535" spans="1:47" s="101" customFormat="1" ht="11.4">
      <c r="B535" s="115"/>
      <c r="C535" s="115"/>
      <c r="D535" s="115"/>
      <c r="E535" s="115"/>
      <c r="F535" s="115"/>
      <c r="G535" s="113"/>
      <c r="H535" s="114"/>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row>
    <row r="536" spans="1:47" s="101" customFormat="1" ht="11.4">
      <c r="B536" s="125"/>
      <c r="C536" s="125"/>
      <c r="D536" s="55"/>
      <c r="E536" s="125"/>
      <c r="F536" s="125"/>
      <c r="G536" s="123"/>
      <c r="H536" s="124"/>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row>
    <row r="537" spans="1:47" s="101" customFormat="1" ht="12">
      <c r="B537" s="138" t="s">
        <v>28</v>
      </c>
      <c r="C537" s="145"/>
      <c r="D537" s="146"/>
      <c r="E537" s="106"/>
      <c r="F537" s="106"/>
      <c r="G537" s="106"/>
      <c r="H537" s="9">
        <f>SUM(H478:H536)</f>
        <v>0</v>
      </c>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row>
    <row r="538" spans="1:47" s="101" customFormat="1" ht="12">
      <c r="B538" s="48"/>
      <c r="C538" s="48"/>
      <c r="D538" s="130">
        <v>208</v>
      </c>
      <c r="E538" s="99"/>
      <c r="F538" s="99"/>
      <c r="G538" s="99"/>
      <c r="H538" s="99"/>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103"/>
      <c r="AJ538" s="103"/>
      <c r="AK538" s="103"/>
      <c r="AL538" s="103"/>
      <c r="AM538" s="103"/>
      <c r="AN538" s="103"/>
      <c r="AO538" s="103"/>
      <c r="AP538" s="103"/>
      <c r="AQ538" s="103"/>
      <c r="AR538" s="103"/>
      <c r="AS538" s="103"/>
      <c r="AT538" s="103"/>
      <c r="AU538" s="103"/>
    </row>
    <row r="539" spans="1:47" s="101" customFormat="1" ht="13.8">
      <c r="B539" s="95" t="s">
        <v>190</v>
      </c>
      <c r="C539" s="35"/>
      <c r="D539" s="35"/>
      <c r="E539" s="96"/>
      <c r="F539" s="96"/>
      <c r="G539" s="96"/>
      <c r="H539" s="96"/>
      <c r="I539" s="100"/>
      <c r="J539" s="103"/>
      <c r="K539" s="103"/>
      <c r="L539" s="103"/>
      <c r="M539" s="103"/>
      <c r="N539" s="103"/>
      <c r="O539" s="103"/>
      <c r="P539" s="103"/>
      <c r="Q539" s="103"/>
      <c r="R539" s="103"/>
      <c r="S539" s="103"/>
      <c r="T539" s="103"/>
      <c r="U539" s="103"/>
      <c r="V539" s="103"/>
      <c r="W539" s="103"/>
      <c r="X539" s="103"/>
      <c r="Y539" s="103"/>
      <c r="Z539" s="103"/>
      <c r="AA539" s="103"/>
      <c r="AB539" s="103"/>
      <c r="AC539" s="103"/>
      <c r="AD539" s="103"/>
      <c r="AE539" s="103"/>
      <c r="AF539" s="103"/>
      <c r="AG539" s="103"/>
      <c r="AH539" s="103"/>
      <c r="AI539" s="103"/>
      <c r="AJ539" s="103"/>
      <c r="AK539" s="103"/>
      <c r="AL539" s="103"/>
      <c r="AM539" s="103"/>
      <c r="AN539" s="103"/>
      <c r="AO539" s="103"/>
      <c r="AP539" s="103"/>
      <c r="AQ539" s="103"/>
      <c r="AR539" s="103"/>
      <c r="AS539" s="103"/>
      <c r="AT539" s="103"/>
      <c r="AU539" s="103"/>
    </row>
    <row r="540" spans="1:47" s="101" customFormat="1" ht="13.8">
      <c r="B540" s="95" t="str">
        <f>B472</f>
        <v>SECTION B - REHABILITATION OF ROAD PAVEMENTS AT KATHERINE STREET</v>
      </c>
      <c r="C540" s="35"/>
      <c r="D540" s="35"/>
      <c r="E540" s="96"/>
      <c r="F540" s="96"/>
      <c r="G540" s="96"/>
      <c r="H540" s="96"/>
      <c r="I540" s="97"/>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3"/>
      <c r="AR540" s="103"/>
      <c r="AS540" s="103"/>
      <c r="AT540" s="103"/>
      <c r="AU540" s="103"/>
    </row>
    <row r="541" spans="1:47" s="101" customFormat="1" ht="13.8">
      <c r="B541" s="48"/>
      <c r="C541" s="48"/>
      <c r="D541" s="48"/>
      <c r="E541" s="99"/>
      <c r="F541" s="99"/>
      <c r="G541" s="99"/>
      <c r="H541" s="359"/>
      <c r="I541" s="97"/>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c r="AI541" s="103"/>
      <c r="AJ541" s="103"/>
      <c r="AK541" s="103"/>
      <c r="AL541" s="103"/>
      <c r="AM541" s="103"/>
      <c r="AN541" s="103"/>
      <c r="AO541" s="103"/>
      <c r="AP541" s="103"/>
      <c r="AQ541" s="103"/>
      <c r="AR541" s="103"/>
      <c r="AS541" s="103"/>
      <c r="AT541" s="103"/>
      <c r="AU541" s="103"/>
    </row>
    <row r="542" spans="1:47" s="101" customFormat="1" ht="12">
      <c r="B542" s="102" t="s">
        <v>1</v>
      </c>
      <c r="C542" s="102" t="s">
        <v>2</v>
      </c>
      <c r="D542" s="102" t="s">
        <v>3</v>
      </c>
      <c r="E542" s="102" t="s">
        <v>4</v>
      </c>
      <c r="F542" s="102" t="s">
        <v>5</v>
      </c>
      <c r="G542" s="102" t="s">
        <v>6</v>
      </c>
      <c r="H542" s="9" t="s">
        <v>7</v>
      </c>
      <c r="I542" s="100"/>
      <c r="J542" s="103"/>
      <c r="K542" s="103"/>
      <c r="L542" s="103"/>
      <c r="M542" s="103"/>
      <c r="N542" s="103"/>
      <c r="O542" s="103"/>
      <c r="P542" s="103"/>
      <c r="Q542" s="103"/>
      <c r="R542" s="103"/>
      <c r="S542" s="103"/>
      <c r="T542" s="103"/>
      <c r="U542" s="103"/>
      <c r="V542" s="103"/>
      <c r="W542" s="103"/>
      <c r="X542" s="103"/>
      <c r="Y542" s="103"/>
      <c r="Z542" s="103"/>
      <c r="AA542" s="103"/>
      <c r="AB542" s="103"/>
      <c r="AC542" s="103"/>
      <c r="AD542" s="103"/>
      <c r="AE542" s="103"/>
      <c r="AF542" s="103"/>
      <c r="AG542" s="103"/>
      <c r="AH542" s="103"/>
      <c r="AI542" s="103"/>
      <c r="AJ542" s="103"/>
      <c r="AK542" s="103"/>
      <c r="AL542" s="103"/>
      <c r="AM542" s="103"/>
      <c r="AN542" s="103"/>
      <c r="AO542" s="103"/>
      <c r="AP542" s="103"/>
      <c r="AQ542" s="103"/>
      <c r="AR542" s="103"/>
      <c r="AS542" s="103"/>
      <c r="AT542" s="103"/>
      <c r="AU542" s="103"/>
    </row>
    <row r="543" spans="1:47" s="101" customFormat="1" ht="11.4">
      <c r="A543" s="101">
        <v>993</v>
      </c>
      <c r="B543" s="25"/>
      <c r="C543" s="142"/>
      <c r="D543" s="20" t="s">
        <v>208</v>
      </c>
      <c r="E543" s="106"/>
      <c r="F543" s="106"/>
      <c r="G543" s="106"/>
      <c r="H543" s="110"/>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3"/>
      <c r="AR543" s="103"/>
      <c r="AS543" s="103"/>
      <c r="AT543" s="103"/>
      <c r="AU543" s="103"/>
    </row>
    <row r="544" spans="1:47" s="101" customFormat="1" ht="11.4">
      <c r="B544" s="188" t="s">
        <v>210</v>
      </c>
      <c r="C544" s="143"/>
      <c r="D544" s="144" t="s">
        <v>209</v>
      </c>
      <c r="E544" s="143"/>
      <c r="F544" s="143"/>
      <c r="G544" s="107"/>
      <c r="H544" s="110"/>
      <c r="I544" s="103"/>
      <c r="J544" s="103"/>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c r="AL544" s="103"/>
      <c r="AM544" s="103"/>
      <c r="AN544" s="103"/>
      <c r="AO544" s="103"/>
      <c r="AP544" s="103"/>
      <c r="AQ544" s="103"/>
      <c r="AR544" s="103"/>
      <c r="AS544" s="103"/>
      <c r="AT544" s="103"/>
      <c r="AU544" s="103"/>
    </row>
    <row r="545" spans="1:47" s="101" customFormat="1" ht="11.4">
      <c r="A545" s="101">
        <v>2883</v>
      </c>
      <c r="B545" s="188"/>
      <c r="C545" s="119"/>
      <c r="D545" s="120"/>
      <c r="E545" s="119"/>
      <c r="F545" s="119"/>
      <c r="G545" s="112"/>
      <c r="H545" s="114"/>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c r="AO545" s="103"/>
      <c r="AP545" s="103"/>
      <c r="AQ545" s="103"/>
      <c r="AR545" s="103"/>
      <c r="AS545" s="103"/>
      <c r="AT545" s="103"/>
      <c r="AU545" s="103"/>
    </row>
    <row r="546" spans="1:47" s="101" customFormat="1" ht="22.8">
      <c r="B546" s="188" t="s">
        <v>223</v>
      </c>
      <c r="C546" s="115"/>
      <c r="D546" s="168" t="s">
        <v>224</v>
      </c>
      <c r="E546" s="115"/>
      <c r="F546" s="115"/>
      <c r="G546" s="113"/>
      <c r="H546" s="114"/>
      <c r="I546" s="103"/>
      <c r="J546" s="103"/>
      <c r="K546" s="103"/>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c r="AI546" s="103"/>
      <c r="AJ546" s="103"/>
      <c r="AK546" s="103"/>
      <c r="AL546" s="103"/>
      <c r="AM546" s="103"/>
      <c r="AN546" s="103"/>
      <c r="AO546" s="103"/>
      <c r="AP546" s="103"/>
      <c r="AQ546" s="103"/>
      <c r="AR546" s="103"/>
      <c r="AS546" s="103"/>
      <c r="AT546" s="103"/>
      <c r="AU546" s="103"/>
    </row>
    <row r="547" spans="1:47" s="101" customFormat="1" ht="11.4">
      <c r="A547" s="101">
        <v>2884</v>
      </c>
      <c r="B547" s="115"/>
      <c r="C547" s="115"/>
      <c r="D547" s="115"/>
      <c r="E547" s="115"/>
      <c r="F547" s="115"/>
      <c r="G547" s="113"/>
      <c r="H547" s="114"/>
      <c r="I547" s="103"/>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c r="AI547" s="103"/>
      <c r="AJ547" s="103"/>
      <c r="AK547" s="103"/>
      <c r="AL547" s="103"/>
      <c r="AM547" s="103"/>
      <c r="AN547" s="103"/>
      <c r="AO547" s="103"/>
      <c r="AP547" s="103"/>
      <c r="AQ547" s="103"/>
      <c r="AR547" s="103"/>
      <c r="AS547" s="103"/>
      <c r="AT547" s="103"/>
      <c r="AU547" s="103"/>
    </row>
    <row r="548" spans="1:47" s="101" customFormat="1" ht="22.8">
      <c r="B548" s="115"/>
      <c r="C548" s="115"/>
      <c r="D548" s="168" t="s">
        <v>225</v>
      </c>
      <c r="E548" s="169" t="s">
        <v>15</v>
      </c>
      <c r="F548" s="178">
        <v>700</v>
      </c>
      <c r="G548" s="241"/>
      <c r="H548" s="362">
        <f>F548*G548</f>
        <v>0</v>
      </c>
      <c r="I548" s="103"/>
      <c r="J548" s="103"/>
      <c r="K548" s="103"/>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c r="AI548" s="103"/>
      <c r="AJ548" s="103"/>
      <c r="AK548" s="103"/>
      <c r="AL548" s="103"/>
      <c r="AM548" s="103"/>
      <c r="AN548" s="103"/>
      <c r="AO548" s="103"/>
      <c r="AP548" s="103"/>
      <c r="AQ548" s="103"/>
      <c r="AR548" s="103"/>
      <c r="AS548" s="103"/>
      <c r="AT548" s="103"/>
      <c r="AU548" s="103"/>
    </row>
    <row r="549" spans="1:47" s="101" customFormat="1" ht="11.4">
      <c r="A549" s="101">
        <v>2885</v>
      </c>
      <c r="B549" s="188"/>
      <c r="C549" s="120"/>
      <c r="D549" s="195"/>
      <c r="E549" s="169"/>
      <c r="F549" s="121"/>
      <c r="G549" s="196"/>
      <c r="H549" s="360"/>
      <c r="I549" s="103"/>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c r="AL549" s="103"/>
      <c r="AM549" s="103"/>
      <c r="AN549" s="103"/>
      <c r="AO549" s="103"/>
      <c r="AP549" s="103"/>
      <c r="AQ549" s="103"/>
      <c r="AR549" s="103"/>
      <c r="AS549" s="103"/>
      <c r="AT549" s="103"/>
      <c r="AU549" s="103"/>
    </row>
    <row r="550" spans="1:47" s="101" customFormat="1" ht="11.4">
      <c r="B550" s="188"/>
      <c r="C550" s="115"/>
      <c r="D550" s="195"/>
      <c r="E550" s="169"/>
      <c r="F550" s="121"/>
      <c r="G550" s="198"/>
      <c r="H550" s="361"/>
      <c r="I550" s="103"/>
      <c r="J550" s="103"/>
      <c r="K550" s="103"/>
      <c r="L550" s="103"/>
      <c r="M550" s="103"/>
      <c r="N550" s="103"/>
      <c r="O550" s="103"/>
      <c r="P550" s="103"/>
      <c r="Q550" s="103"/>
      <c r="R550" s="103"/>
      <c r="S550" s="103"/>
      <c r="T550" s="103"/>
      <c r="U550" s="103"/>
      <c r="V550" s="103"/>
      <c r="W550" s="103"/>
      <c r="X550" s="103"/>
      <c r="Y550" s="103"/>
      <c r="Z550" s="103"/>
      <c r="AA550" s="103"/>
      <c r="AB550" s="103"/>
      <c r="AC550" s="103"/>
      <c r="AD550" s="103"/>
      <c r="AE550" s="103"/>
      <c r="AF550" s="103"/>
      <c r="AG550" s="103"/>
      <c r="AH550" s="103"/>
      <c r="AI550" s="103"/>
      <c r="AJ550" s="103"/>
      <c r="AK550" s="103"/>
      <c r="AL550" s="103"/>
      <c r="AM550" s="103"/>
      <c r="AN550" s="103"/>
      <c r="AO550" s="103"/>
      <c r="AP550" s="103"/>
      <c r="AQ550" s="103"/>
      <c r="AR550" s="103"/>
      <c r="AS550" s="103"/>
      <c r="AT550" s="103"/>
      <c r="AU550" s="103"/>
    </row>
    <row r="551" spans="1:47" s="101" customFormat="1" ht="11.4">
      <c r="A551" s="101">
        <v>2886</v>
      </c>
      <c r="B551" s="188"/>
      <c r="C551" s="120"/>
      <c r="D551" s="197"/>
      <c r="E551" s="169"/>
      <c r="F551" s="121"/>
      <c r="G551" s="196"/>
      <c r="H551" s="360"/>
      <c r="I551" s="103"/>
      <c r="J551" s="103"/>
      <c r="K551" s="103"/>
      <c r="L551" s="103"/>
      <c r="M551" s="103"/>
      <c r="N551" s="103"/>
      <c r="O551" s="103"/>
      <c r="P551" s="103"/>
      <c r="Q551" s="103"/>
      <c r="R551" s="103"/>
      <c r="S551" s="103"/>
      <c r="T551" s="103"/>
      <c r="U551" s="103"/>
      <c r="V551" s="103"/>
      <c r="W551" s="103"/>
      <c r="X551" s="103"/>
      <c r="Y551" s="103"/>
      <c r="Z551" s="103"/>
      <c r="AA551" s="103"/>
      <c r="AB551" s="103"/>
      <c r="AC551" s="103"/>
      <c r="AD551" s="103"/>
      <c r="AE551" s="103"/>
      <c r="AF551" s="103"/>
      <c r="AG551" s="103"/>
      <c r="AH551" s="103"/>
      <c r="AI551" s="103"/>
      <c r="AJ551" s="103"/>
      <c r="AK551" s="103"/>
      <c r="AL551" s="103"/>
      <c r="AM551" s="103"/>
      <c r="AN551" s="103"/>
      <c r="AO551" s="103"/>
      <c r="AP551" s="103"/>
      <c r="AQ551" s="103"/>
      <c r="AR551" s="103"/>
      <c r="AS551" s="103"/>
      <c r="AT551" s="103"/>
      <c r="AU551" s="103"/>
    </row>
    <row r="552" spans="1:47" s="101" customFormat="1" ht="11.4">
      <c r="B552" s="188"/>
      <c r="C552" s="115"/>
      <c r="D552" s="197"/>
      <c r="E552" s="169"/>
      <c r="F552" s="121"/>
      <c r="G552" s="198"/>
      <c r="H552" s="361"/>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103"/>
      <c r="AJ552" s="103"/>
      <c r="AK552" s="103"/>
      <c r="AL552" s="103"/>
      <c r="AM552" s="103"/>
      <c r="AN552" s="103"/>
      <c r="AO552" s="103"/>
      <c r="AP552" s="103"/>
      <c r="AQ552" s="103"/>
      <c r="AR552" s="103"/>
      <c r="AS552" s="103"/>
      <c r="AT552" s="103"/>
      <c r="AU552" s="103"/>
    </row>
    <row r="553" spans="1:47" s="101" customFormat="1" ht="11.4">
      <c r="A553" s="101">
        <v>2887</v>
      </c>
      <c r="B553" s="188"/>
      <c r="C553" s="120"/>
      <c r="D553" s="167"/>
      <c r="E553" s="169"/>
      <c r="F553" s="121"/>
      <c r="G553" s="198"/>
      <c r="H553" s="361"/>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103"/>
      <c r="AJ553" s="103"/>
      <c r="AK553" s="103"/>
      <c r="AL553" s="103"/>
      <c r="AM553" s="103"/>
      <c r="AN553" s="103"/>
      <c r="AO553" s="103"/>
      <c r="AP553" s="103"/>
      <c r="AQ553" s="103"/>
      <c r="AR553" s="103"/>
      <c r="AS553" s="103"/>
      <c r="AT553" s="103"/>
      <c r="AU553" s="103"/>
    </row>
    <row r="554" spans="1:47" s="101" customFormat="1" ht="11.4">
      <c r="B554" s="188"/>
      <c r="C554" s="115"/>
      <c r="D554" s="167"/>
      <c r="E554" s="169"/>
      <c r="F554" s="121"/>
      <c r="G554" s="198"/>
      <c r="H554" s="361"/>
      <c r="I554" s="103"/>
      <c r="J554" s="103"/>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3"/>
      <c r="AM554" s="103"/>
      <c r="AN554" s="103"/>
      <c r="AO554" s="103"/>
      <c r="AP554" s="103"/>
      <c r="AQ554" s="103"/>
      <c r="AR554" s="103"/>
      <c r="AS554" s="103"/>
      <c r="AT554" s="103"/>
      <c r="AU554" s="103"/>
    </row>
    <row r="555" spans="1:47" s="101" customFormat="1" ht="11.4">
      <c r="B555" s="188"/>
      <c r="C555" s="115"/>
      <c r="D555" s="167"/>
      <c r="E555" s="169"/>
      <c r="F555" s="121"/>
      <c r="G555" s="196"/>
      <c r="H555" s="360"/>
      <c r="I555" s="103"/>
      <c r="J555" s="103"/>
      <c r="K555" s="103"/>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c r="AI555" s="103"/>
      <c r="AJ555" s="103"/>
      <c r="AK555" s="103"/>
      <c r="AL555" s="103"/>
      <c r="AM555" s="103"/>
      <c r="AN555" s="103"/>
      <c r="AO555" s="103"/>
      <c r="AP555" s="103"/>
      <c r="AQ555" s="103"/>
      <c r="AR555" s="103"/>
      <c r="AS555" s="103"/>
      <c r="AT555" s="103"/>
      <c r="AU555" s="103"/>
    </row>
    <row r="556" spans="1:47" s="101" customFormat="1" ht="11.4">
      <c r="B556" s="188"/>
      <c r="C556" s="115"/>
      <c r="D556" s="167"/>
      <c r="E556" s="169"/>
      <c r="F556" s="121"/>
      <c r="G556" s="199"/>
      <c r="H556" s="361"/>
      <c r="I556" s="103"/>
      <c r="J556" s="103"/>
      <c r="K556" s="103"/>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3"/>
      <c r="AM556" s="103"/>
      <c r="AN556" s="103"/>
      <c r="AO556" s="103"/>
      <c r="AP556" s="103"/>
      <c r="AQ556" s="103"/>
      <c r="AR556" s="103"/>
      <c r="AS556" s="103"/>
      <c r="AT556" s="103"/>
      <c r="AU556" s="103"/>
    </row>
    <row r="557" spans="1:47" s="101" customFormat="1" ht="11.4">
      <c r="B557" s="188"/>
      <c r="C557" s="115"/>
      <c r="D557" s="167"/>
      <c r="E557" s="169"/>
      <c r="F557" s="121"/>
      <c r="G557" s="196"/>
      <c r="H557" s="360"/>
      <c r="I557" s="103"/>
      <c r="J557" s="103"/>
      <c r="K557" s="103"/>
      <c r="L557" s="103"/>
      <c r="M557" s="103"/>
      <c r="N557" s="103"/>
      <c r="O557" s="103"/>
      <c r="P557" s="103"/>
      <c r="Q557" s="103"/>
      <c r="R557" s="103"/>
      <c r="S557" s="103"/>
      <c r="T557" s="103"/>
      <c r="U557" s="103"/>
      <c r="V557" s="103"/>
      <c r="W557" s="103"/>
      <c r="X557" s="103"/>
      <c r="Y557" s="103"/>
      <c r="Z557" s="103"/>
      <c r="AA557" s="103"/>
      <c r="AB557" s="103"/>
      <c r="AC557" s="103"/>
      <c r="AD557" s="103"/>
      <c r="AE557" s="103"/>
      <c r="AF557" s="103"/>
      <c r="AG557" s="103"/>
      <c r="AH557" s="103"/>
      <c r="AI557" s="103"/>
      <c r="AJ557" s="103"/>
      <c r="AK557" s="103"/>
      <c r="AL557" s="103"/>
      <c r="AM557" s="103"/>
      <c r="AN557" s="103"/>
      <c r="AO557" s="103"/>
      <c r="AP557" s="103"/>
      <c r="AQ557" s="103"/>
      <c r="AR557" s="103"/>
      <c r="AS557" s="103"/>
      <c r="AT557" s="103"/>
      <c r="AU557" s="103"/>
    </row>
    <row r="558" spans="1:47" s="101" customFormat="1" ht="11.4">
      <c r="B558" s="188"/>
      <c r="C558" s="115"/>
      <c r="D558" s="167"/>
      <c r="E558" s="169"/>
      <c r="F558" s="121"/>
      <c r="G558" s="198"/>
      <c r="H558" s="361"/>
      <c r="I558" s="103"/>
      <c r="J558" s="103"/>
      <c r="K558" s="103"/>
      <c r="L558" s="103"/>
      <c r="M558" s="103"/>
      <c r="N558" s="103"/>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c r="AL558" s="103"/>
      <c r="AM558" s="103"/>
      <c r="AN558" s="103"/>
      <c r="AO558" s="103"/>
      <c r="AP558" s="103"/>
      <c r="AQ558" s="103"/>
      <c r="AR558" s="103"/>
      <c r="AS558" s="103"/>
      <c r="AT558" s="103"/>
      <c r="AU558" s="103"/>
    </row>
    <row r="559" spans="1:47" s="101" customFormat="1" ht="11.4">
      <c r="B559" s="188"/>
      <c r="C559" s="115"/>
      <c r="D559" s="167"/>
      <c r="E559" s="169"/>
      <c r="F559" s="121"/>
      <c r="G559" s="196"/>
      <c r="H559" s="360"/>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3"/>
      <c r="AM559" s="103"/>
      <c r="AN559" s="103"/>
      <c r="AO559" s="103"/>
      <c r="AP559" s="103"/>
      <c r="AQ559" s="103"/>
      <c r="AR559" s="103"/>
      <c r="AS559" s="103"/>
      <c r="AT559" s="103"/>
      <c r="AU559" s="103"/>
    </row>
    <row r="560" spans="1:47" s="101" customFormat="1">
      <c r="B560" s="188"/>
      <c r="C560" s="115"/>
      <c r="D560" s="167"/>
      <c r="E560" s="169"/>
      <c r="F560" s="200"/>
      <c r="G560" s="198"/>
      <c r="H560" s="361"/>
      <c r="I560" s="10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103"/>
      <c r="AJ560" s="103"/>
      <c r="AK560" s="103"/>
      <c r="AL560" s="103"/>
      <c r="AM560" s="103"/>
      <c r="AN560" s="103"/>
      <c r="AO560" s="103"/>
      <c r="AP560" s="103"/>
      <c r="AQ560" s="103"/>
      <c r="AR560" s="103"/>
      <c r="AS560" s="103"/>
      <c r="AT560" s="103"/>
      <c r="AU560" s="103"/>
    </row>
    <row r="561" spans="2:47" s="101" customFormat="1" ht="11.4">
      <c r="B561" s="188"/>
      <c r="C561" s="115"/>
      <c r="D561" s="168"/>
      <c r="E561" s="169"/>
      <c r="F561" s="121"/>
      <c r="G561" s="198"/>
      <c r="H561" s="361"/>
      <c r="I561" s="103"/>
      <c r="J561" s="103"/>
      <c r="K561" s="103"/>
      <c r="L561" s="103"/>
      <c r="M561" s="103"/>
      <c r="N561" s="103"/>
      <c r="O561" s="103"/>
      <c r="P561" s="103"/>
      <c r="Q561" s="103"/>
      <c r="R561" s="103"/>
      <c r="S561" s="103"/>
      <c r="T561" s="103"/>
      <c r="U561" s="103"/>
      <c r="V561" s="103"/>
      <c r="W561" s="103"/>
      <c r="X561" s="103"/>
      <c r="Y561" s="103"/>
      <c r="Z561" s="103"/>
      <c r="AA561" s="103"/>
      <c r="AB561" s="103"/>
      <c r="AC561" s="103"/>
      <c r="AD561" s="103"/>
      <c r="AE561" s="103"/>
      <c r="AF561" s="103"/>
      <c r="AG561" s="103"/>
      <c r="AH561" s="103"/>
      <c r="AI561" s="103"/>
      <c r="AJ561" s="103"/>
      <c r="AK561" s="103"/>
      <c r="AL561" s="103"/>
      <c r="AM561" s="103"/>
      <c r="AN561" s="103"/>
      <c r="AO561" s="103"/>
      <c r="AP561" s="103"/>
      <c r="AQ561" s="103"/>
      <c r="AR561" s="103"/>
      <c r="AS561" s="103"/>
      <c r="AT561" s="103"/>
      <c r="AU561" s="103"/>
    </row>
    <row r="562" spans="2:47" s="101" customFormat="1" ht="11.4">
      <c r="B562" s="188"/>
      <c r="C562" s="115"/>
      <c r="D562" s="167"/>
      <c r="E562" s="169"/>
      <c r="F562" s="121"/>
      <c r="G562" s="198"/>
      <c r="H562" s="361"/>
      <c r="I562" s="103"/>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3"/>
      <c r="AR562" s="103"/>
      <c r="AS562" s="103"/>
      <c r="AT562" s="103"/>
      <c r="AU562" s="103"/>
    </row>
    <row r="563" spans="2:47" s="101" customFormat="1" ht="11.4">
      <c r="B563" s="188"/>
      <c r="C563" s="115"/>
      <c r="D563" s="167"/>
      <c r="E563" s="169"/>
      <c r="F563" s="121"/>
      <c r="G563" s="198"/>
      <c r="H563" s="361"/>
      <c r="I563" s="103"/>
      <c r="J563" s="103"/>
      <c r="K563" s="103"/>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3"/>
      <c r="AK563" s="103"/>
      <c r="AL563" s="103"/>
      <c r="AM563" s="103"/>
      <c r="AN563" s="103"/>
      <c r="AO563" s="103"/>
      <c r="AP563" s="103"/>
      <c r="AQ563" s="103"/>
      <c r="AR563" s="103"/>
      <c r="AS563" s="103"/>
      <c r="AT563" s="103"/>
      <c r="AU563" s="103"/>
    </row>
    <row r="564" spans="2:47" s="101" customFormat="1" ht="11.4">
      <c r="B564" s="188"/>
      <c r="C564" s="115"/>
      <c r="D564" s="167"/>
      <c r="E564" s="169"/>
      <c r="F564" s="121"/>
      <c r="G564" s="196"/>
      <c r="H564" s="360"/>
      <c r="I564" s="103"/>
      <c r="J564" s="103"/>
      <c r="K564" s="103"/>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c r="AI564" s="103"/>
      <c r="AJ564" s="103"/>
      <c r="AK564" s="103"/>
      <c r="AL564" s="103"/>
      <c r="AM564" s="103"/>
      <c r="AN564" s="103"/>
      <c r="AO564" s="103"/>
      <c r="AP564" s="103"/>
      <c r="AQ564" s="103"/>
      <c r="AR564" s="103"/>
      <c r="AS564" s="103"/>
      <c r="AT564" s="103"/>
      <c r="AU564" s="103"/>
    </row>
    <row r="565" spans="2:47" s="101" customFormat="1" ht="11.4">
      <c r="B565" s="188"/>
      <c r="C565" s="115"/>
      <c r="D565" s="167"/>
      <c r="E565" s="169"/>
      <c r="F565" s="121"/>
      <c r="G565" s="198"/>
      <c r="H565" s="361"/>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3"/>
      <c r="AR565" s="103"/>
      <c r="AS565" s="103"/>
      <c r="AT565" s="103"/>
      <c r="AU565" s="103"/>
    </row>
    <row r="566" spans="2:47" s="101" customFormat="1" ht="11.4">
      <c r="B566" s="115"/>
      <c r="C566" s="115"/>
      <c r="D566" s="167"/>
      <c r="E566" s="169"/>
      <c r="F566" s="121"/>
      <c r="G566" s="196"/>
      <c r="H566" s="360"/>
      <c r="I566" s="103"/>
      <c r="J566" s="103"/>
      <c r="K566" s="103"/>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c r="AM566" s="103"/>
      <c r="AN566" s="103"/>
      <c r="AO566" s="103"/>
      <c r="AP566" s="103"/>
      <c r="AQ566" s="103"/>
      <c r="AR566" s="103"/>
      <c r="AS566" s="103"/>
      <c r="AT566" s="103"/>
      <c r="AU566" s="103"/>
    </row>
    <row r="567" spans="2:47" s="101" customFormat="1" ht="11.4">
      <c r="B567" s="115"/>
      <c r="C567" s="115"/>
      <c r="D567" s="167"/>
      <c r="E567" s="169"/>
      <c r="F567" s="121"/>
      <c r="G567" s="198"/>
      <c r="H567" s="361"/>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c r="AO567" s="103"/>
      <c r="AP567" s="103"/>
      <c r="AQ567" s="103"/>
      <c r="AR567" s="103"/>
      <c r="AS567" s="103"/>
      <c r="AT567" s="103"/>
      <c r="AU567" s="103"/>
    </row>
    <row r="568" spans="2:47" s="101" customFormat="1" ht="11.4">
      <c r="B568" s="115"/>
      <c r="C568" s="115"/>
      <c r="D568" s="167"/>
      <c r="E568" s="169"/>
      <c r="F568" s="121"/>
      <c r="G568" s="196"/>
      <c r="H568" s="360"/>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3"/>
      <c r="AR568" s="103"/>
      <c r="AS568" s="103"/>
      <c r="AT568" s="103"/>
      <c r="AU568" s="103"/>
    </row>
    <row r="569" spans="2:47" s="101" customFormat="1" ht="11.4">
      <c r="B569" s="115"/>
      <c r="C569" s="115"/>
      <c r="D569" s="167"/>
      <c r="E569" s="169"/>
      <c r="F569" s="121"/>
      <c r="G569" s="196"/>
      <c r="H569" s="360"/>
      <c r="I569" s="103"/>
      <c r="J569" s="103"/>
      <c r="K569" s="103"/>
      <c r="L569" s="103"/>
      <c r="M569" s="103"/>
      <c r="N569" s="103"/>
      <c r="O569" s="103"/>
      <c r="P569" s="103"/>
      <c r="Q569" s="103"/>
      <c r="R569" s="103"/>
      <c r="S569" s="103"/>
      <c r="T569" s="103"/>
      <c r="U569" s="103"/>
      <c r="V569" s="103"/>
      <c r="W569" s="103"/>
      <c r="X569" s="103"/>
      <c r="Y569" s="103"/>
      <c r="Z569" s="103"/>
      <c r="AA569" s="103"/>
      <c r="AB569" s="103"/>
      <c r="AC569" s="103"/>
      <c r="AD569" s="103"/>
      <c r="AE569" s="103"/>
      <c r="AF569" s="103"/>
      <c r="AG569" s="103"/>
      <c r="AH569" s="103"/>
      <c r="AI569" s="103"/>
      <c r="AJ569" s="103"/>
      <c r="AK569" s="103"/>
      <c r="AL569" s="103"/>
      <c r="AM569" s="103"/>
      <c r="AN569" s="103"/>
      <c r="AO569" s="103"/>
      <c r="AP569" s="103"/>
      <c r="AQ569" s="103"/>
      <c r="AR569" s="103"/>
      <c r="AS569" s="103"/>
      <c r="AT569" s="103"/>
      <c r="AU569" s="103"/>
    </row>
    <row r="570" spans="2:47" s="101" customFormat="1" ht="11.4">
      <c r="B570" s="115"/>
      <c r="C570" s="115"/>
      <c r="D570" s="115"/>
      <c r="E570" s="115"/>
      <c r="F570" s="115"/>
      <c r="G570" s="113"/>
      <c r="H570" s="114"/>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row>
    <row r="571" spans="2:47" s="101" customFormat="1" ht="11.4">
      <c r="B571" s="115"/>
      <c r="C571" s="115"/>
      <c r="D571" s="115"/>
      <c r="E571" s="115"/>
      <c r="F571" s="115"/>
      <c r="G571" s="113"/>
      <c r="H571" s="114"/>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row>
    <row r="572" spans="2:47" s="101" customFormat="1" ht="11.4">
      <c r="B572" s="115"/>
      <c r="C572" s="115"/>
      <c r="D572" s="115"/>
      <c r="E572" s="115"/>
      <c r="F572" s="115"/>
      <c r="G572" s="113"/>
      <c r="H572" s="114"/>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row>
    <row r="573" spans="2:47" s="101" customFormat="1" ht="11.4">
      <c r="B573" s="115"/>
      <c r="C573" s="115"/>
      <c r="D573" s="115"/>
      <c r="E573" s="115"/>
      <c r="F573" s="115"/>
      <c r="G573" s="113"/>
      <c r="H573" s="114"/>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03"/>
      <c r="AF573" s="103"/>
      <c r="AG573" s="103"/>
      <c r="AH573" s="103"/>
      <c r="AI573" s="103"/>
      <c r="AJ573" s="103"/>
      <c r="AK573" s="103"/>
      <c r="AL573" s="103"/>
      <c r="AM573" s="103"/>
      <c r="AN573" s="103"/>
      <c r="AO573" s="103"/>
      <c r="AP573" s="103"/>
      <c r="AQ573" s="103"/>
      <c r="AR573" s="103"/>
      <c r="AS573" s="103"/>
      <c r="AT573" s="103"/>
      <c r="AU573" s="103"/>
    </row>
    <row r="574" spans="2:47" s="101" customFormat="1" ht="11.4">
      <c r="B574" s="115"/>
      <c r="C574" s="115"/>
      <c r="D574" s="115"/>
      <c r="E574" s="115"/>
      <c r="F574" s="115"/>
      <c r="G574" s="113"/>
      <c r="H574" s="114"/>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3"/>
      <c r="AR574" s="103"/>
      <c r="AS574" s="103"/>
      <c r="AT574" s="103"/>
      <c r="AU574" s="103"/>
    </row>
    <row r="575" spans="2:47" s="101" customFormat="1" ht="11.4">
      <c r="B575" s="115"/>
      <c r="C575" s="115"/>
      <c r="D575" s="115"/>
      <c r="E575" s="115"/>
      <c r="F575" s="115"/>
      <c r="G575" s="113"/>
      <c r="H575" s="114"/>
      <c r="I575" s="103"/>
      <c r="J575" s="103"/>
      <c r="K575" s="103"/>
      <c r="L575" s="103"/>
      <c r="M575" s="103"/>
      <c r="N575" s="103"/>
      <c r="O575" s="103"/>
      <c r="P575" s="103"/>
      <c r="Q575" s="103"/>
      <c r="R575" s="103"/>
      <c r="S575" s="103"/>
      <c r="T575" s="103"/>
      <c r="U575" s="103"/>
      <c r="V575" s="103"/>
      <c r="W575" s="103"/>
      <c r="X575" s="103"/>
      <c r="Y575" s="103"/>
      <c r="Z575" s="103"/>
      <c r="AA575" s="103"/>
      <c r="AB575" s="103"/>
      <c r="AC575" s="103"/>
      <c r="AD575" s="103"/>
      <c r="AE575" s="103"/>
      <c r="AF575" s="103"/>
      <c r="AG575" s="103"/>
      <c r="AH575" s="103"/>
      <c r="AI575" s="103"/>
      <c r="AJ575" s="103"/>
      <c r="AK575" s="103"/>
      <c r="AL575" s="103"/>
      <c r="AM575" s="103"/>
      <c r="AN575" s="103"/>
      <c r="AO575" s="103"/>
      <c r="AP575" s="103"/>
      <c r="AQ575" s="103"/>
      <c r="AR575" s="103"/>
      <c r="AS575" s="103"/>
      <c r="AT575" s="103"/>
      <c r="AU575" s="103"/>
    </row>
    <row r="576" spans="2:47" s="101" customFormat="1" ht="11.4">
      <c r="B576" s="115"/>
      <c r="C576" s="115"/>
      <c r="D576" s="115"/>
      <c r="E576" s="115"/>
      <c r="F576" s="115"/>
      <c r="G576" s="113"/>
      <c r="H576" s="114"/>
      <c r="I576" s="103"/>
      <c r="J576" s="103"/>
      <c r="K576" s="103"/>
      <c r="L576" s="103"/>
      <c r="M576" s="103"/>
      <c r="N576" s="103"/>
      <c r="O576" s="103"/>
      <c r="P576" s="103"/>
      <c r="Q576" s="103"/>
      <c r="R576" s="103"/>
      <c r="S576" s="103"/>
      <c r="T576" s="103"/>
      <c r="U576" s="103"/>
      <c r="V576" s="103"/>
      <c r="W576" s="103"/>
      <c r="X576" s="103"/>
      <c r="Y576" s="103"/>
      <c r="Z576" s="103"/>
      <c r="AA576" s="103"/>
      <c r="AB576" s="103"/>
      <c r="AC576" s="103"/>
      <c r="AD576" s="103"/>
      <c r="AE576" s="103"/>
      <c r="AF576" s="103"/>
      <c r="AG576" s="103"/>
      <c r="AH576" s="103"/>
      <c r="AI576" s="103"/>
      <c r="AJ576" s="103"/>
      <c r="AK576" s="103"/>
      <c r="AL576" s="103"/>
      <c r="AM576" s="103"/>
      <c r="AN576" s="103"/>
      <c r="AO576" s="103"/>
      <c r="AP576" s="103"/>
      <c r="AQ576" s="103"/>
      <c r="AR576" s="103"/>
      <c r="AS576" s="103"/>
      <c r="AT576" s="103"/>
      <c r="AU576" s="103"/>
    </row>
    <row r="577" spans="2:47" s="101" customFormat="1" ht="11.4">
      <c r="B577" s="115"/>
      <c r="C577" s="115"/>
      <c r="D577" s="115"/>
      <c r="E577" s="115"/>
      <c r="F577" s="115"/>
      <c r="G577" s="113"/>
      <c r="H577" s="114"/>
      <c r="I577" s="103"/>
      <c r="J577" s="103"/>
      <c r="K577" s="103"/>
      <c r="L577" s="103"/>
      <c r="M577" s="103"/>
      <c r="N577" s="103"/>
      <c r="O577" s="103"/>
      <c r="P577" s="103"/>
      <c r="Q577" s="103"/>
      <c r="R577" s="103"/>
      <c r="S577" s="103"/>
      <c r="T577" s="103"/>
      <c r="U577" s="103"/>
      <c r="V577" s="103"/>
      <c r="W577" s="103"/>
      <c r="X577" s="103"/>
      <c r="Y577" s="103"/>
      <c r="Z577" s="103"/>
      <c r="AA577" s="103"/>
      <c r="AB577" s="103"/>
      <c r="AC577" s="103"/>
      <c r="AD577" s="103"/>
      <c r="AE577" s="103"/>
      <c r="AF577" s="103"/>
      <c r="AG577" s="103"/>
      <c r="AH577" s="103"/>
      <c r="AI577" s="103"/>
      <c r="AJ577" s="103"/>
      <c r="AK577" s="103"/>
      <c r="AL577" s="103"/>
      <c r="AM577" s="103"/>
      <c r="AN577" s="103"/>
      <c r="AO577" s="103"/>
      <c r="AP577" s="103"/>
      <c r="AQ577" s="103"/>
      <c r="AR577" s="103"/>
      <c r="AS577" s="103"/>
      <c r="AT577" s="103"/>
      <c r="AU577" s="103"/>
    </row>
    <row r="578" spans="2:47" s="101" customFormat="1" ht="11.4">
      <c r="B578" s="115"/>
      <c r="C578" s="115"/>
      <c r="D578" s="115"/>
      <c r="E578" s="115"/>
      <c r="F578" s="115"/>
      <c r="G578" s="113"/>
      <c r="H578" s="114"/>
      <c r="I578" s="103"/>
      <c r="J578" s="103"/>
      <c r="K578" s="103"/>
      <c r="L578" s="103"/>
      <c r="M578" s="103"/>
      <c r="N578" s="103"/>
      <c r="O578" s="103"/>
      <c r="P578" s="103"/>
      <c r="Q578" s="103"/>
      <c r="R578" s="103"/>
      <c r="S578" s="103"/>
      <c r="T578" s="103"/>
      <c r="U578" s="103"/>
      <c r="V578" s="103"/>
      <c r="W578" s="103"/>
      <c r="X578" s="103"/>
      <c r="Y578" s="103"/>
      <c r="Z578" s="103"/>
      <c r="AA578" s="103"/>
      <c r="AB578" s="103"/>
      <c r="AC578" s="103"/>
      <c r="AD578" s="103"/>
      <c r="AE578" s="103"/>
      <c r="AF578" s="103"/>
      <c r="AG578" s="103"/>
      <c r="AH578" s="103"/>
      <c r="AI578" s="103"/>
      <c r="AJ578" s="103"/>
      <c r="AK578" s="103"/>
      <c r="AL578" s="103"/>
      <c r="AM578" s="103"/>
      <c r="AN578" s="103"/>
      <c r="AO578" s="103"/>
      <c r="AP578" s="103"/>
      <c r="AQ578" s="103"/>
      <c r="AR578" s="103"/>
      <c r="AS578" s="103"/>
      <c r="AT578" s="103"/>
      <c r="AU578" s="103"/>
    </row>
    <row r="579" spans="2:47" s="101" customFormat="1" ht="11.4">
      <c r="B579" s="115"/>
      <c r="C579" s="115"/>
      <c r="D579" s="115"/>
      <c r="E579" s="115"/>
      <c r="F579" s="115"/>
      <c r="G579" s="113"/>
      <c r="H579" s="114"/>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3"/>
      <c r="AR579" s="103"/>
      <c r="AS579" s="103"/>
      <c r="AT579" s="103"/>
      <c r="AU579" s="103"/>
    </row>
    <row r="580" spans="2:47" s="101" customFormat="1" ht="11.4">
      <c r="B580" s="115"/>
      <c r="C580" s="115"/>
      <c r="D580" s="115"/>
      <c r="E580" s="115"/>
      <c r="F580" s="115"/>
      <c r="G580" s="113"/>
      <c r="H580" s="114"/>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c r="AM580" s="103"/>
      <c r="AN580" s="103"/>
      <c r="AO580" s="103"/>
      <c r="AP580" s="103"/>
      <c r="AQ580" s="103"/>
      <c r="AR580" s="103"/>
      <c r="AS580" s="103"/>
      <c r="AT580" s="103"/>
      <c r="AU580" s="103"/>
    </row>
    <row r="581" spans="2:47" s="101" customFormat="1" ht="11.4">
      <c r="B581" s="115"/>
      <c r="C581" s="115"/>
      <c r="D581" s="115"/>
      <c r="E581" s="115"/>
      <c r="F581" s="115"/>
      <c r="G581" s="113"/>
      <c r="H581" s="114"/>
      <c r="I581" s="103"/>
      <c r="J581" s="103"/>
      <c r="K581" s="103"/>
      <c r="L581" s="103"/>
      <c r="M581" s="103"/>
      <c r="N581" s="103"/>
      <c r="O581" s="103"/>
      <c r="P581" s="103"/>
      <c r="Q581" s="103"/>
      <c r="R581" s="103"/>
      <c r="S581" s="103"/>
      <c r="T581" s="103"/>
      <c r="U581" s="103"/>
      <c r="V581" s="103"/>
      <c r="W581" s="103"/>
      <c r="X581" s="103"/>
      <c r="Y581" s="103"/>
      <c r="Z581" s="103"/>
      <c r="AA581" s="103"/>
      <c r="AB581" s="103"/>
      <c r="AC581" s="103"/>
      <c r="AD581" s="103"/>
      <c r="AE581" s="103"/>
      <c r="AF581" s="103"/>
      <c r="AG581" s="103"/>
      <c r="AH581" s="103"/>
      <c r="AI581" s="103"/>
      <c r="AJ581" s="103"/>
      <c r="AK581" s="103"/>
      <c r="AL581" s="103"/>
      <c r="AM581" s="103"/>
      <c r="AN581" s="103"/>
      <c r="AO581" s="103"/>
      <c r="AP581" s="103"/>
      <c r="AQ581" s="103"/>
      <c r="AR581" s="103"/>
      <c r="AS581" s="103"/>
      <c r="AT581" s="103"/>
      <c r="AU581" s="103"/>
    </row>
    <row r="582" spans="2:47" s="101" customFormat="1" ht="11.4">
      <c r="B582" s="115"/>
      <c r="C582" s="115"/>
      <c r="D582" s="115"/>
      <c r="E582" s="115"/>
      <c r="F582" s="115"/>
      <c r="G582" s="113"/>
      <c r="H582" s="114"/>
      <c r="I582" s="103"/>
      <c r="J582" s="103"/>
      <c r="K582" s="103"/>
      <c r="L582" s="103"/>
      <c r="M582" s="103"/>
      <c r="N582" s="103"/>
      <c r="O582" s="103"/>
      <c r="P582" s="103"/>
      <c r="Q582" s="103"/>
      <c r="R582" s="103"/>
      <c r="S582" s="103"/>
      <c r="T582" s="103"/>
      <c r="U582" s="103"/>
      <c r="V582" s="103"/>
      <c r="W582" s="103"/>
      <c r="X582" s="103"/>
      <c r="Y582" s="103"/>
      <c r="Z582" s="103"/>
      <c r="AA582" s="103"/>
      <c r="AB582" s="103"/>
      <c r="AC582" s="103"/>
      <c r="AD582" s="103"/>
      <c r="AE582" s="103"/>
      <c r="AF582" s="103"/>
      <c r="AG582" s="103"/>
      <c r="AH582" s="103"/>
      <c r="AI582" s="103"/>
      <c r="AJ582" s="103"/>
      <c r="AK582" s="103"/>
      <c r="AL582" s="103"/>
      <c r="AM582" s="103"/>
      <c r="AN582" s="103"/>
      <c r="AO582" s="103"/>
      <c r="AP582" s="103"/>
      <c r="AQ582" s="103"/>
      <c r="AR582" s="103"/>
      <c r="AS582" s="103"/>
      <c r="AT582" s="103"/>
      <c r="AU582" s="103"/>
    </row>
    <row r="583" spans="2:47" s="101" customFormat="1" ht="11.4">
      <c r="B583" s="115"/>
      <c r="C583" s="115"/>
      <c r="D583" s="115"/>
      <c r="E583" s="115"/>
      <c r="F583" s="115"/>
      <c r="G583" s="113"/>
      <c r="H583" s="114"/>
      <c r="I583" s="103"/>
      <c r="J583" s="103"/>
      <c r="K583" s="103"/>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c r="AG583" s="103"/>
      <c r="AH583" s="103"/>
      <c r="AI583" s="103"/>
      <c r="AJ583" s="103"/>
      <c r="AK583" s="103"/>
      <c r="AL583" s="103"/>
      <c r="AM583" s="103"/>
      <c r="AN583" s="103"/>
      <c r="AO583" s="103"/>
      <c r="AP583" s="103"/>
      <c r="AQ583" s="103"/>
      <c r="AR583" s="103"/>
      <c r="AS583" s="103"/>
      <c r="AT583" s="103"/>
      <c r="AU583" s="103"/>
    </row>
    <row r="584" spans="2:47" s="101" customFormat="1" ht="11.4">
      <c r="B584" s="115"/>
      <c r="C584" s="115"/>
      <c r="D584" s="115"/>
      <c r="E584" s="115"/>
      <c r="F584" s="115"/>
      <c r="G584" s="113"/>
      <c r="H584" s="114"/>
      <c r="I584" s="103"/>
      <c r="J584" s="103"/>
      <c r="K584" s="103"/>
      <c r="L584" s="103"/>
      <c r="M584" s="103"/>
      <c r="N584" s="103"/>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c r="AM584" s="103"/>
      <c r="AN584" s="103"/>
      <c r="AO584" s="103"/>
      <c r="AP584" s="103"/>
      <c r="AQ584" s="103"/>
      <c r="AR584" s="103"/>
      <c r="AS584" s="103"/>
      <c r="AT584" s="103"/>
      <c r="AU584" s="103"/>
    </row>
    <row r="585" spans="2:47" s="101" customFormat="1" ht="11.4">
      <c r="B585" s="115"/>
      <c r="C585" s="115"/>
      <c r="D585" s="115"/>
      <c r="E585" s="115"/>
      <c r="F585" s="115"/>
      <c r="G585" s="113"/>
      <c r="H585" s="114"/>
      <c r="I585" s="103"/>
      <c r="J585" s="103"/>
      <c r="K585" s="103"/>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c r="AO585" s="103"/>
      <c r="AP585" s="103"/>
      <c r="AQ585" s="103"/>
      <c r="AR585" s="103"/>
      <c r="AS585" s="103"/>
      <c r="AT585" s="103"/>
      <c r="AU585" s="103"/>
    </row>
    <row r="586" spans="2:47" s="101" customFormat="1" ht="11.4">
      <c r="B586" s="115"/>
      <c r="C586" s="115"/>
      <c r="D586" s="115"/>
      <c r="E586" s="115"/>
      <c r="F586" s="115"/>
      <c r="G586" s="113"/>
      <c r="H586" s="114"/>
      <c r="I586" s="103"/>
      <c r="J586" s="103"/>
      <c r="K586" s="103"/>
      <c r="L586" s="103"/>
      <c r="M586" s="103"/>
      <c r="N586" s="103"/>
      <c r="O586" s="103"/>
      <c r="P586" s="103"/>
      <c r="Q586" s="103"/>
      <c r="R586" s="103"/>
      <c r="S586" s="103"/>
      <c r="T586" s="103"/>
      <c r="U586" s="103"/>
      <c r="V586" s="103"/>
      <c r="W586" s="103"/>
      <c r="X586" s="103"/>
      <c r="Y586" s="103"/>
      <c r="Z586" s="103"/>
      <c r="AA586" s="103"/>
      <c r="AB586" s="103"/>
      <c r="AC586" s="103"/>
      <c r="AD586" s="103"/>
      <c r="AE586" s="103"/>
      <c r="AF586" s="103"/>
      <c r="AG586" s="103"/>
      <c r="AH586" s="103"/>
      <c r="AI586" s="103"/>
      <c r="AJ586" s="103"/>
      <c r="AK586" s="103"/>
      <c r="AL586" s="103"/>
      <c r="AM586" s="103"/>
      <c r="AN586" s="103"/>
      <c r="AO586" s="103"/>
      <c r="AP586" s="103"/>
      <c r="AQ586" s="103"/>
      <c r="AR586" s="103"/>
      <c r="AS586" s="103"/>
      <c r="AT586" s="103"/>
      <c r="AU586" s="103"/>
    </row>
    <row r="587" spans="2:47" s="101" customFormat="1" ht="11.4">
      <c r="B587" s="115"/>
      <c r="C587" s="115"/>
      <c r="D587" s="115"/>
      <c r="E587" s="115"/>
      <c r="F587" s="115"/>
      <c r="G587" s="113"/>
      <c r="H587" s="114"/>
      <c r="I587" s="103"/>
      <c r="J587" s="103"/>
      <c r="K587" s="103"/>
      <c r="L587" s="103"/>
      <c r="M587" s="103"/>
      <c r="N587" s="103"/>
      <c r="O587" s="103"/>
      <c r="P587" s="103"/>
      <c r="Q587" s="103"/>
      <c r="R587" s="103"/>
      <c r="S587" s="103"/>
      <c r="T587" s="103"/>
      <c r="U587" s="103"/>
      <c r="V587" s="103"/>
      <c r="W587" s="103"/>
      <c r="X587" s="103"/>
      <c r="Y587" s="103"/>
      <c r="Z587" s="103"/>
      <c r="AA587" s="103"/>
      <c r="AB587" s="103"/>
      <c r="AC587" s="103"/>
      <c r="AD587" s="103"/>
      <c r="AE587" s="103"/>
      <c r="AF587" s="103"/>
      <c r="AG587" s="103"/>
      <c r="AH587" s="103"/>
      <c r="AI587" s="103"/>
      <c r="AJ587" s="103"/>
      <c r="AK587" s="103"/>
      <c r="AL587" s="103"/>
      <c r="AM587" s="103"/>
      <c r="AN587" s="103"/>
      <c r="AO587" s="103"/>
      <c r="AP587" s="103"/>
      <c r="AQ587" s="103"/>
      <c r="AR587" s="103"/>
      <c r="AS587" s="103"/>
      <c r="AT587" s="103"/>
      <c r="AU587" s="103"/>
    </row>
    <row r="588" spans="2:47" s="101" customFormat="1" ht="11.4">
      <c r="B588" s="115"/>
      <c r="C588" s="115"/>
      <c r="D588" s="115"/>
      <c r="E588" s="115"/>
      <c r="F588" s="115"/>
      <c r="G588" s="113"/>
      <c r="H588" s="114"/>
      <c r="I588" s="103"/>
      <c r="J588" s="103"/>
      <c r="K588" s="103"/>
      <c r="L588" s="103"/>
      <c r="M588" s="103"/>
      <c r="N588" s="103"/>
      <c r="O588" s="103"/>
      <c r="P588" s="103"/>
      <c r="Q588" s="103"/>
      <c r="R588" s="103"/>
      <c r="S588" s="103"/>
      <c r="T588" s="103"/>
      <c r="U588" s="103"/>
      <c r="V588" s="103"/>
      <c r="W588" s="103"/>
      <c r="X588" s="103"/>
      <c r="Y588" s="103"/>
      <c r="Z588" s="103"/>
      <c r="AA588" s="103"/>
      <c r="AB588" s="103"/>
      <c r="AC588" s="103"/>
      <c r="AD588" s="103"/>
      <c r="AE588" s="103"/>
      <c r="AF588" s="103"/>
      <c r="AG588" s="103"/>
      <c r="AH588" s="103"/>
      <c r="AI588" s="103"/>
      <c r="AJ588" s="103"/>
      <c r="AK588" s="103"/>
      <c r="AL588" s="103"/>
      <c r="AM588" s="103"/>
      <c r="AN588" s="103"/>
      <c r="AO588" s="103"/>
      <c r="AP588" s="103"/>
      <c r="AQ588" s="103"/>
      <c r="AR588" s="103"/>
      <c r="AS588" s="103"/>
      <c r="AT588" s="103"/>
      <c r="AU588" s="103"/>
    </row>
    <row r="589" spans="2:47" s="101" customFormat="1" ht="11.4">
      <c r="B589" s="115"/>
      <c r="C589" s="115"/>
      <c r="D589" s="115"/>
      <c r="E589" s="115"/>
      <c r="F589" s="115"/>
      <c r="G589" s="113"/>
      <c r="H589" s="114"/>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row>
    <row r="590" spans="2:47" s="101" customFormat="1" ht="11.4">
      <c r="B590" s="115"/>
      <c r="C590" s="115"/>
      <c r="D590" s="115"/>
      <c r="E590" s="115"/>
      <c r="F590" s="115"/>
      <c r="G590" s="113"/>
      <c r="H590" s="114"/>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row>
    <row r="591" spans="2:47" s="101" customFormat="1" ht="11.4">
      <c r="B591" s="115"/>
      <c r="C591" s="115"/>
      <c r="D591" s="115"/>
      <c r="E591" s="115"/>
      <c r="F591" s="115"/>
      <c r="G591" s="113"/>
      <c r="H591" s="114"/>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row>
    <row r="592" spans="2:47" s="101" customFormat="1" ht="11.4">
      <c r="B592" s="115"/>
      <c r="C592" s="115"/>
      <c r="D592" s="115"/>
      <c r="E592" s="115"/>
      <c r="F592" s="115"/>
      <c r="G592" s="113"/>
      <c r="H592" s="114"/>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3"/>
      <c r="AR592" s="103"/>
      <c r="AS592" s="103"/>
      <c r="AT592" s="103"/>
      <c r="AU592" s="103"/>
    </row>
    <row r="593" spans="2:47" s="101" customFormat="1" ht="11.4">
      <c r="B593" s="115"/>
      <c r="C593" s="115"/>
      <c r="D593" s="115"/>
      <c r="E593" s="115"/>
      <c r="F593" s="115"/>
      <c r="G593" s="113"/>
      <c r="H593" s="114"/>
      <c r="I593" s="103"/>
      <c r="J593" s="103"/>
      <c r="K593" s="103"/>
      <c r="L593" s="103"/>
      <c r="M593" s="103"/>
      <c r="N593" s="103"/>
      <c r="O593" s="103"/>
      <c r="P593" s="103"/>
      <c r="Q593" s="103"/>
      <c r="R593" s="103"/>
      <c r="S593" s="103"/>
      <c r="T593" s="103"/>
      <c r="U593" s="103"/>
      <c r="V593" s="103"/>
      <c r="W593" s="103"/>
      <c r="X593" s="103"/>
      <c r="Y593" s="103"/>
      <c r="Z593" s="103"/>
      <c r="AA593" s="103"/>
      <c r="AB593" s="103"/>
      <c r="AC593" s="103"/>
      <c r="AD593" s="103"/>
      <c r="AE593" s="103"/>
      <c r="AF593" s="103"/>
      <c r="AG593" s="103"/>
      <c r="AH593" s="103"/>
      <c r="AI593" s="103"/>
      <c r="AJ593" s="103"/>
      <c r="AK593" s="103"/>
      <c r="AL593" s="103"/>
      <c r="AM593" s="103"/>
      <c r="AN593" s="103"/>
      <c r="AO593" s="103"/>
      <c r="AP593" s="103"/>
      <c r="AQ593" s="103"/>
      <c r="AR593" s="103"/>
      <c r="AS593" s="103"/>
      <c r="AT593" s="103"/>
      <c r="AU593" s="103"/>
    </row>
    <row r="594" spans="2:47" s="101" customFormat="1" ht="11.4">
      <c r="B594" s="115"/>
      <c r="C594" s="115"/>
      <c r="D594" s="115"/>
      <c r="E594" s="115"/>
      <c r="F594" s="115"/>
      <c r="G594" s="113"/>
      <c r="H594" s="114"/>
      <c r="I594" s="103"/>
      <c r="J594" s="103"/>
      <c r="K594" s="103"/>
      <c r="L594" s="103"/>
      <c r="M594" s="103"/>
      <c r="N594" s="103"/>
      <c r="O594" s="103"/>
      <c r="P594" s="103"/>
      <c r="Q594" s="103"/>
      <c r="R594" s="103"/>
      <c r="S594" s="103"/>
      <c r="T594" s="103"/>
      <c r="U594" s="103"/>
      <c r="V594" s="103"/>
      <c r="W594" s="103"/>
      <c r="X594" s="103"/>
      <c r="Y594" s="103"/>
      <c r="Z594" s="103"/>
      <c r="AA594" s="103"/>
      <c r="AB594" s="103"/>
      <c r="AC594" s="103"/>
      <c r="AD594" s="103"/>
      <c r="AE594" s="103"/>
      <c r="AF594" s="103"/>
      <c r="AG594" s="103"/>
      <c r="AH594" s="103"/>
      <c r="AI594" s="103"/>
      <c r="AJ594" s="103"/>
      <c r="AK594" s="103"/>
      <c r="AL594" s="103"/>
      <c r="AM594" s="103"/>
      <c r="AN594" s="103"/>
      <c r="AO594" s="103"/>
      <c r="AP594" s="103"/>
      <c r="AQ594" s="103"/>
      <c r="AR594" s="103"/>
      <c r="AS594" s="103"/>
      <c r="AT594" s="103"/>
      <c r="AU594" s="103"/>
    </row>
    <row r="595" spans="2:47" s="101" customFormat="1" ht="11.4">
      <c r="B595" s="115"/>
      <c r="C595" s="115"/>
      <c r="D595" s="115"/>
      <c r="E595" s="115"/>
      <c r="F595" s="115"/>
      <c r="G595" s="113"/>
      <c r="H595" s="114"/>
      <c r="I595" s="103"/>
      <c r="J595" s="103"/>
      <c r="K595" s="103"/>
      <c r="L595" s="103"/>
      <c r="M595" s="103"/>
      <c r="N595" s="103"/>
      <c r="O595" s="103"/>
      <c r="P595" s="103"/>
      <c r="Q595" s="103"/>
      <c r="R595" s="103"/>
      <c r="S595" s="103"/>
      <c r="T595" s="103"/>
      <c r="U595" s="103"/>
      <c r="V595" s="103"/>
      <c r="W595" s="103"/>
      <c r="X595" s="103"/>
      <c r="Y595" s="103"/>
      <c r="Z595" s="103"/>
      <c r="AA595" s="103"/>
      <c r="AB595" s="103"/>
      <c r="AC595" s="103"/>
      <c r="AD595" s="103"/>
      <c r="AE595" s="103"/>
      <c r="AF595" s="103"/>
      <c r="AG595" s="103"/>
      <c r="AH595" s="103"/>
      <c r="AI595" s="103"/>
      <c r="AJ595" s="103"/>
      <c r="AK595" s="103"/>
      <c r="AL595" s="103"/>
      <c r="AM595" s="103"/>
      <c r="AN595" s="103"/>
      <c r="AO595" s="103"/>
      <c r="AP595" s="103"/>
      <c r="AQ595" s="103"/>
      <c r="AR595" s="103"/>
      <c r="AS595" s="103"/>
      <c r="AT595" s="103"/>
      <c r="AU595" s="103"/>
    </row>
    <row r="596" spans="2:47" s="101" customFormat="1" ht="11.4">
      <c r="B596" s="115"/>
      <c r="C596" s="115"/>
      <c r="D596" s="115"/>
      <c r="E596" s="115"/>
      <c r="F596" s="115"/>
      <c r="G596" s="113"/>
      <c r="H596" s="114"/>
      <c r="I596" s="103"/>
      <c r="J596" s="103"/>
      <c r="K596" s="103"/>
      <c r="L596" s="103"/>
      <c r="M596" s="103"/>
      <c r="N596" s="103"/>
      <c r="O596" s="103"/>
      <c r="P596" s="103"/>
      <c r="Q596" s="103"/>
      <c r="R596" s="103"/>
      <c r="S596" s="103"/>
      <c r="T596" s="103"/>
      <c r="U596" s="103"/>
      <c r="V596" s="103"/>
      <c r="W596" s="103"/>
      <c r="X596" s="103"/>
      <c r="Y596" s="103"/>
      <c r="Z596" s="103"/>
      <c r="AA596" s="103"/>
      <c r="AB596" s="103"/>
      <c r="AC596" s="103"/>
      <c r="AD596" s="103"/>
      <c r="AE596" s="103"/>
      <c r="AF596" s="103"/>
      <c r="AG596" s="103"/>
      <c r="AH596" s="103"/>
      <c r="AI596" s="103"/>
      <c r="AJ596" s="103"/>
      <c r="AK596" s="103"/>
      <c r="AL596" s="103"/>
      <c r="AM596" s="103"/>
      <c r="AN596" s="103"/>
      <c r="AO596" s="103"/>
      <c r="AP596" s="103"/>
      <c r="AQ596" s="103"/>
      <c r="AR596" s="103"/>
      <c r="AS596" s="103"/>
      <c r="AT596" s="103"/>
      <c r="AU596" s="103"/>
    </row>
    <row r="597" spans="2:47" s="101" customFormat="1" ht="11.4">
      <c r="B597" s="115"/>
      <c r="C597" s="115"/>
      <c r="D597" s="115"/>
      <c r="E597" s="115"/>
      <c r="F597" s="115"/>
      <c r="G597" s="113"/>
      <c r="H597" s="114"/>
      <c r="I597" s="103"/>
      <c r="J597" s="103"/>
      <c r="K597" s="103"/>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c r="AI597" s="103"/>
      <c r="AJ597" s="103"/>
      <c r="AK597" s="103"/>
      <c r="AL597" s="103"/>
      <c r="AM597" s="103"/>
      <c r="AN597" s="103"/>
      <c r="AO597" s="103"/>
      <c r="AP597" s="103"/>
      <c r="AQ597" s="103"/>
      <c r="AR597" s="103"/>
      <c r="AS597" s="103"/>
      <c r="AT597" s="103"/>
      <c r="AU597" s="103"/>
    </row>
    <row r="598" spans="2:47" s="101" customFormat="1" ht="11.4">
      <c r="B598" s="115"/>
      <c r="C598" s="115"/>
      <c r="D598" s="115"/>
      <c r="E598" s="115"/>
      <c r="F598" s="115"/>
      <c r="G598" s="113"/>
      <c r="H598" s="114"/>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c r="AM598" s="103"/>
      <c r="AN598" s="103"/>
      <c r="AO598" s="103"/>
      <c r="AP598" s="103"/>
      <c r="AQ598" s="103"/>
      <c r="AR598" s="103"/>
      <c r="AS598" s="103"/>
      <c r="AT598" s="103"/>
      <c r="AU598" s="103"/>
    </row>
    <row r="599" spans="2:47" s="101" customFormat="1" ht="11.4">
      <c r="B599" s="115"/>
      <c r="C599" s="115"/>
      <c r="D599" s="115"/>
      <c r="E599" s="115"/>
      <c r="F599" s="115"/>
      <c r="G599" s="113"/>
      <c r="H599" s="114"/>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3"/>
      <c r="AR599" s="103"/>
      <c r="AS599" s="103"/>
      <c r="AT599" s="103"/>
      <c r="AU599" s="103"/>
    </row>
    <row r="600" spans="2:47" s="101" customFormat="1" ht="11.4">
      <c r="B600" s="115"/>
      <c r="C600" s="115"/>
      <c r="D600" s="115"/>
      <c r="E600" s="115"/>
      <c r="F600" s="115"/>
      <c r="G600" s="113"/>
      <c r="H600" s="114"/>
      <c r="I600" s="103"/>
      <c r="J600" s="103"/>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03"/>
      <c r="AM600" s="103"/>
      <c r="AN600" s="103"/>
      <c r="AO600" s="103"/>
      <c r="AP600" s="103"/>
      <c r="AQ600" s="103"/>
      <c r="AR600" s="103"/>
      <c r="AS600" s="103"/>
      <c r="AT600" s="103"/>
      <c r="AU600" s="103"/>
    </row>
    <row r="601" spans="2:47" s="101" customFormat="1" ht="11.4">
      <c r="B601" s="115"/>
      <c r="C601" s="115"/>
      <c r="D601" s="115"/>
      <c r="E601" s="115"/>
      <c r="F601" s="115"/>
      <c r="G601" s="113"/>
      <c r="H601" s="114"/>
      <c r="I601" s="103"/>
      <c r="J601" s="103"/>
      <c r="K601" s="103"/>
      <c r="L601" s="103"/>
      <c r="M601" s="103"/>
      <c r="N601" s="103"/>
      <c r="O601" s="103"/>
      <c r="P601" s="103"/>
      <c r="Q601" s="103"/>
      <c r="R601" s="103"/>
      <c r="S601" s="103"/>
      <c r="T601" s="103"/>
      <c r="U601" s="103"/>
      <c r="V601" s="103"/>
      <c r="W601" s="103"/>
      <c r="X601" s="103"/>
      <c r="Y601" s="103"/>
      <c r="Z601" s="103"/>
      <c r="AA601" s="103"/>
      <c r="AB601" s="103"/>
      <c r="AC601" s="103"/>
      <c r="AD601" s="103"/>
      <c r="AE601" s="103"/>
      <c r="AF601" s="103"/>
      <c r="AG601" s="103"/>
      <c r="AH601" s="103"/>
      <c r="AI601" s="103"/>
      <c r="AJ601" s="103"/>
      <c r="AK601" s="103"/>
      <c r="AL601" s="103"/>
      <c r="AM601" s="103"/>
      <c r="AN601" s="103"/>
      <c r="AO601" s="103"/>
      <c r="AP601" s="103"/>
      <c r="AQ601" s="103"/>
      <c r="AR601" s="103"/>
      <c r="AS601" s="103"/>
      <c r="AT601" s="103"/>
      <c r="AU601" s="103"/>
    </row>
    <row r="602" spans="2:47" s="101" customFormat="1" ht="11.4">
      <c r="B602" s="115"/>
      <c r="C602" s="115"/>
      <c r="D602" s="115"/>
      <c r="E602" s="115"/>
      <c r="F602" s="115"/>
      <c r="G602" s="113"/>
      <c r="H602" s="114"/>
      <c r="I602" s="103"/>
      <c r="J602" s="103"/>
      <c r="K602" s="103"/>
      <c r="L602" s="103"/>
      <c r="M602" s="103"/>
      <c r="N602" s="103"/>
      <c r="O602" s="103"/>
      <c r="P602" s="103"/>
      <c r="Q602" s="103"/>
      <c r="R602" s="103"/>
      <c r="S602" s="103"/>
      <c r="T602" s="103"/>
      <c r="U602" s="103"/>
      <c r="V602" s="103"/>
      <c r="W602" s="103"/>
      <c r="X602" s="103"/>
      <c r="Y602" s="103"/>
      <c r="Z602" s="103"/>
      <c r="AA602" s="103"/>
      <c r="AB602" s="103"/>
      <c r="AC602" s="103"/>
      <c r="AD602" s="103"/>
      <c r="AE602" s="103"/>
      <c r="AF602" s="103"/>
      <c r="AG602" s="103"/>
      <c r="AH602" s="103"/>
      <c r="AI602" s="103"/>
      <c r="AJ602" s="103"/>
      <c r="AK602" s="103"/>
      <c r="AL602" s="103"/>
      <c r="AM602" s="103"/>
      <c r="AN602" s="103"/>
      <c r="AO602" s="103"/>
      <c r="AP602" s="103"/>
      <c r="AQ602" s="103"/>
      <c r="AR602" s="103"/>
      <c r="AS602" s="103"/>
      <c r="AT602" s="103"/>
      <c r="AU602" s="103"/>
    </row>
    <row r="603" spans="2:47" s="101" customFormat="1" ht="11.4">
      <c r="B603" s="115"/>
      <c r="C603" s="115"/>
      <c r="D603" s="115"/>
      <c r="E603" s="115"/>
      <c r="F603" s="115"/>
      <c r="G603" s="113"/>
      <c r="H603" s="114"/>
      <c r="I603" s="103"/>
      <c r="J603" s="103"/>
      <c r="K603" s="103"/>
      <c r="L603" s="103"/>
      <c r="M603" s="103"/>
      <c r="N603" s="103"/>
      <c r="O603" s="103"/>
      <c r="P603" s="103"/>
      <c r="Q603" s="103"/>
      <c r="R603" s="103"/>
      <c r="S603" s="103"/>
      <c r="T603" s="103"/>
      <c r="U603" s="103"/>
      <c r="V603" s="103"/>
      <c r="W603" s="103"/>
      <c r="X603" s="103"/>
      <c r="Y603" s="103"/>
      <c r="Z603" s="103"/>
      <c r="AA603" s="103"/>
      <c r="AB603" s="103"/>
      <c r="AC603" s="103"/>
      <c r="AD603" s="103"/>
      <c r="AE603" s="103"/>
      <c r="AF603" s="103"/>
      <c r="AG603" s="103"/>
      <c r="AH603" s="103"/>
      <c r="AI603" s="103"/>
      <c r="AJ603" s="103"/>
      <c r="AK603" s="103"/>
      <c r="AL603" s="103"/>
      <c r="AM603" s="103"/>
      <c r="AN603" s="103"/>
      <c r="AO603" s="103"/>
      <c r="AP603" s="103"/>
      <c r="AQ603" s="103"/>
      <c r="AR603" s="103"/>
      <c r="AS603" s="103"/>
      <c r="AT603" s="103"/>
      <c r="AU603" s="103"/>
    </row>
    <row r="604" spans="2:47" s="101" customFormat="1" ht="11.4">
      <c r="B604" s="115"/>
      <c r="C604" s="115"/>
      <c r="D604" s="115"/>
      <c r="E604" s="115"/>
      <c r="F604" s="115"/>
      <c r="G604" s="113"/>
      <c r="H604" s="114"/>
      <c r="I604" s="103"/>
      <c r="J604" s="103"/>
      <c r="K604" s="103"/>
      <c r="L604" s="103"/>
      <c r="M604" s="103"/>
      <c r="N604" s="103"/>
      <c r="O604" s="103"/>
      <c r="P604" s="103"/>
      <c r="Q604" s="103"/>
      <c r="R604" s="103"/>
      <c r="S604" s="103"/>
      <c r="T604" s="103"/>
      <c r="U604" s="103"/>
      <c r="V604" s="103"/>
      <c r="W604" s="103"/>
      <c r="X604" s="103"/>
      <c r="Y604" s="103"/>
      <c r="Z604" s="103"/>
      <c r="AA604" s="103"/>
      <c r="AB604" s="103"/>
      <c r="AC604" s="103"/>
      <c r="AD604" s="103"/>
      <c r="AE604" s="103"/>
      <c r="AF604" s="103"/>
      <c r="AG604" s="103"/>
      <c r="AH604" s="103"/>
      <c r="AI604" s="103"/>
      <c r="AJ604" s="103"/>
      <c r="AK604" s="103"/>
      <c r="AL604" s="103"/>
      <c r="AM604" s="103"/>
      <c r="AN604" s="103"/>
      <c r="AO604" s="103"/>
      <c r="AP604" s="103"/>
      <c r="AQ604" s="103"/>
      <c r="AR604" s="103"/>
      <c r="AS604" s="103"/>
      <c r="AT604" s="103"/>
      <c r="AU604" s="103"/>
    </row>
    <row r="605" spans="2:47" s="101" customFormat="1" ht="11.4">
      <c r="B605" s="115"/>
      <c r="C605" s="115"/>
      <c r="D605" s="115"/>
      <c r="E605" s="115"/>
      <c r="F605" s="115"/>
      <c r="G605" s="113"/>
      <c r="H605" s="114"/>
      <c r="I605" s="103"/>
      <c r="J605" s="103"/>
      <c r="K605" s="103"/>
      <c r="L605" s="103"/>
      <c r="M605" s="103"/>
      <c r="N605" s="103"/>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3"/>
      <c r="AR605" s="103"/>
      <c r="AS605" s="103"/>
      <c r="AT605" s="103"/>
      <c r="AU605" s="103"/>
    </row>
    <row r="606" spans="2:47" s="101" customFormat="1" ht="11.4">
      <c r="B606" s="115"/>
      <c r="C606" s="115"/>
      <c r="D606" s="115"/>
      <c r="E606" s="115"/>
      <c r="F606" s="115"/>
      <c r="G606" s="113"/>
      <c r="H606" s="114"/>
      <c r="I606" s="103"/>
      <c r="J606" s="103"/>
      <c r="K606" s="103"/>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c r="AI606" s="103"/>
      <c r="AJ606" s="103"/>
      <c r="AK606" s="103"/>
      <c r="AL606" s="103"/>
      <c r="AM606" s="103"/>
      <c r="AN606" s="103"/>
      <c r="AO606" s="103"/>
      <c r="AP606" s="103"/>
      <c r="AQ606" s="103"/>
      <c r="AR606" s="103"/>
      <c r="AS606" s="103"/>
      <c r="AT606" s="103"/>
      <c r="AU606" s="103"/>
    </row>
    <row r="607" spans="2:47" s="101" customFormat="1" ht="11.4">
      <c r="B607" s="125"/>
      <c r="C607" s="125"/>
      <c r="D607" s="55"/>
      <c r="E607" s="125"/>
      <c r="F607" s="125"/>
      <c r="G607" s="123"/>
      <c r="H607" s="124"/>
      <c r="I607" s="103"/>
      <c r="J607" s="103"/>
      <c r="K607" s="103"/>
      <c r="L607" s="103"/>
      <c r="M607" s="103"/>
      <c r="N607" s="103"/>
      <c r="O607" s="103"/>
      <c r="P607" s="103"/>
      <c r="Q607" s="103"/>
      <c r="R607" s="103"/>
      <c r="S607" s="103"/>
      <c r="T607" s="103"/>
      <c r="U607" s="103"/>
      <c r="V607" s="103"/>
      <c r="W607" s="103"/>
      <c r="X607" s="103"/>
      <c r="Y607" s="103"/>
      <c r="Z607" s="103"/>
      <c r="AA607" s="103"/>
      <c r="AB607" s="103"/>
      <c r="AC607" s="103"/>
      <c r="AD607" s="103"/>
      <c r="AE607" s="103"/>
      <c r="AF607" s="103"/>
      <c r="AG607" s="103"/>
      <c r="AH607" s="103"/>
      <c r="AI607" s="103"/>
      <c r="AJ607" s="103"/>
      <c r="AK607" s="103"/>
      <c r="AL607" s="103"/>
      <c r="AM607" s="103"/>
      <c r="AN607" s="103"/>
      <c r="AO607" s="103"/>
      <c r="AP607" s="103"/>
      <c r="AQ607" s="103"/>
      <c r="AR607" s="103"/>
      <c r="AS607" s="103"/>
      <c r="AT607" s="103"/>
      <c r="AU607" s="103"/>
    </row>
    <row r="608" spans="2:47" s="101" customFormat="1" ht="11.4">
      <c r="B608" s="126" t="s">
        <v>765</v>
      </c>
      <c r="C608" s="145"/>
      <c r="D608" s="146"/>
      <c r="E608" s="106"/>
      <c r="F608" s="106"/>
      <c r="G608" s="106"/>
      <c r="H608" s="9">
        <f>SUM(H546:H607)</f>
        <v>0</v>
      </c>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3"/>
      <c r="AR608" s="103"/>
      <c r="AS608" s="103"/>
      <c r="AT608" s="103"/>
      <c r="AU608" s="103"/>
    </row>
    <row r="609" spans="1:47" s="101" customFormat="1" ht="12">
      <c r="B609" s="48"/>
      <c r="C609" s="48"/>
      <c r="D609" s="130">
        <v>209</v>
      </c>
      <c r="E609" s="99"/>
      <c r="F609" s="99"/>
      <c r="G609" s="99"/>
      <c r="H609" s="99"/>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3"/>
      <c r="AF609" s="103"/>
      <c r="AG609" s="103"/>
      <c r="AH609" s="103"/>
      <c r="AI609" s="103"/>
      <c r="AJ609" s="103"/>
      <c r="AK609" s="103"/>
      <c r="AL609" s="103"/>
      <c r="AM609" s="103"/>
      <c r="AN609" s="103"/>
      <c r="AO609" s="103"/>
      <c r="AP609" s="103"/>
      <c r="AQ609" s="103"/>
      <c r="AR609" s="103"/>
      <c r="AS609" s="103"/>
      <c r="AT609" s="103"/>
      <c r="AU609" s="103"/>
    </row>
    <row r="610" spans="1:47" s="48" customFormat="1" ht="13.8">
      <c r="B610" s="95" t="s">
        <v>190</v>
      </c>
      <c r="C610" s="35"/>
      <c r="D610" s="35"/>
      <c r="E610" s="96"/>
      <c r="F610" s="96"/>
      <c r="G610" s="96"/>
      <c r="H610" s="96"/>
      <c r="I610" s="35"/>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c r="AN610" s="100"/>
      <c r="AO610" s="100"/>
      <c r="AP610" s="100"/>
      <c r="AQ610" s="100"/>
      <c r="AR610" s="100"/>
      <c r="AS610" s="100"/>
      <c r="AT610" s="100"/>
      <c r="AU610" s="100"/>
    </row>
    <row r="611" spans="1:47" s="35" customFormat="1" ht="13.8">
      <c r="B611" s="95" t="str">
        <f>B540</f>
        <v>SECTION B - REHABILITATION OF ROAD PAVEMENTS AT KATHERINE STREET</v>
      </c>
      <c r="E611" s="96"/>
      <c r="F611" s="96"/>
      <c r="G611" s="96"/>
      <c r="H611" s="96"/>
      <c r="I611" s="100"/>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c r="AU611" s="97"/>
    </row>
    <row r="612" spans="1:47" s="35" customFormat="1" ht="13.8">
      <c r="B612" s="48"/>
      <c r="C612" s="48"/>
      <c r="D612" s="48"/>
      <c r="E612" s="99"/>
      <c r="F612" s="99"/>
      <c r="G612" s="99"/>
      <c r="H612" s="359"/>
      <c r="I612" s="97"/>
      <c r="J612" s="97"/>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97"/>
      <c r="AH612" s="97"/>
      <c r="AI612" s="97"/>
      <c r="AJ612" s="97"/>
      <c r="AK612" s="97"/>
      <c r="AL612" s="97"/>
      <c r="AM612" s="97"/>
      <c r="AN612" s="97"/>
      <c r="AO612" s="97"/>
      <c r="AP612" s="97"/>
      <c r="AQ612" s="97"/>
      <c r="AR612" s="97"/>
      <c r="AS612" s="97"/>
      <c r="AT612" s="97"/>
      <c r="AU612" s="97"/>
    </row>
    <row r="613" spans="1:47" s="48" customFormat="1" ht="12">
      <c r="B613" s="102" t="s">
        <v>1</v>
      </c>
      <c r="C613" s="102" t="s">
        <v>2</v>
      </c>
      <c r="D613" s="102" t="s">
        <v>3</v>
      </c>
      <c r="E613" s="102" t="s">
        <v>4</v>
      </c>
      <c r="F613" s="102" t="s">
        <v>5</v>
      </c>
      <c r="G613" s="102" t="s">
        <v>6</v>
      </c>
      <c r="H613" s="9" t="s">
        <v>7</v>
      </c>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c r="AN613" s="100"/>
      <c r="AO613" s="100"/>
      <c r="AP613" s="100"/>
      <c r="AQ613" s="100"/>
      <c r="AR613" s="100"/>
      <c r="AS613" s="100"/>
      <c r="AT613" s="100"/>
      <c r="AU613" s="100"/>
    </row>
    <row r="614" spans="1:47" s="101" customFormat="1" ht="11.4">
      <c r="B614" s="104"/>
      <c r="C614" s="142"/>
      <c r="D614" s="20" t="s">
        <v>81</v>
      </c>
      <c r="E614" s="106"/>
      <c r="F614" s="106"/>
      <c r="G614" s="106"/>
      <c r="H614" s="9"/>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3"/>
      <c r="AR614" s="103"/>
      <c r="AS614" s="103"/>
      <c r="AT614" s="103"/>
      <c r="AU614" s="103"/>
    </row>
    <row r="615" spans="1:47" s="101" customFormat="1" ht="11.4">
      <c r="B615" s="143" t="s">
        <v>82</v>
      </c>
      <c r="C615" s="143"/>
      <c r="D615" s="144" t="s">
        <v>83</v>
      </c>
      <c r="E615" s="143"/>
      <c r="F615" s="143"/>
      <c r="G615" s="143"/>
      <c r="H615" s="110"/>
      <c r="I615" s="103"/>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103"/>
      <c r="AJ615" s="103"/>
      <c r="AK615" s="103"/>
      <c r="AL615" s="103"/>
      <c r="AM615" s="103"/>
      <c r="AN615" s="103"/>
      <c r="AO615" s="103"/>
      <c r="AP615" s="103"/>
      <c r="AQ615" s="103"/>
      <c r="AR615" s="103"/>
      <c r="AS615" s="103"/>
      <c r="AT615" s="103"/>
      <c r="AU615" s="103"/>
    </row>
    <row r="616" spans="1:47" s="101" customFormat="1" ht="11.4">
      <c r="A616" s="101">
        <v>1211</v>
      </c>
      <c r="B616" s="119"/>
      <c r="C616" s="119"/>
      <c r="D616" s="120"/>
      <c r="E616" s="119"/>
      <c r="F616" s="119"/>
      <c r="G616" s="119"/>
      <c r="H616" s="114"/>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c r="AQ616" s="103"/>
      <c r="AR616" s="103"/>
      <c r="AS616" s="103"/>
      <c r="AT616" s="103"/>
      <c r="AU616" s="103"/>
    </row>
    <row r="617" spans="1:47" s="101" customFormat="1" ht="34.200000000000003">
      <c r="B617" s="188" t="s">
        <v>143</v>
      </c>
      <c r="C617" s="188"/>
      <c r="D617" s="173" t="s">
        <v>84</v>
      </c>
      <c r="E617" s="188"/>
      <c r="F617" s="119"/>
      <c r="G617" s="188"/>
      <c r="H617" s="189"/>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3"/>
      <c r="AR617" s="103"/>
      <c r="AS617" s="103"/>
      <c r="AT617" s="103"/>
      <c r="AU617" s="103"/>
    </row>
    <row r="618" spans="1:47" s="101" customFormat="1" ht="11.4">
      <c r="A618" s="101">
        <v>1212</v>
      </c>
      <c r="B618" s="115"/>
      <c r="C618" s="115"/>
      <c r="D618" s="120"/>
      <c r="E618" s="115"/>
      <c r="F618" s="114"/>
      <c r="G618" s="115"/>
      <c r="H618" s="114"/>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3"/>
      <c r="AR618" s="103"/>
      <c r="AS618" s="103"/>
      <c r="AT618" s="103"/>
      <c r="AU618" s="103"/>
    </row>
    <row r="619" spans="1:47" s="101" customFormat="1" ht="34.200000000000003">
      <c r="B619" s="120"/>
      <c r="C619" s="120"/>
      <c r="D619" s="120" t="s">
        <v>144</v>
      </c>
      <c r="E619" s="120"/>
      <c r="F619" s="114"/>
      <c r="G619" s="120"/>
      <c r="H619" s="114"/>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3"/>
      <c r="AN619" s="103"/>
      <c r="AO619" s="103"/>
      <c r="AP619" s="103"/>
      <c r="AQ619" s="103"/>
      <c r="AR619" s="103"/>
      <c r="AS619" s="103"/>
      <c r="AT619" s="103"/>
      <c r="AU619" s="103"/>
    </row>
    <row r="620" spans="1:47" s="101" customFormat="1" ht="11.4">
      <c r="A620" s="101">
        <v>1185</v>
      </c>
      <c r="B620" s="115"/>
      <c r="C620" s="115"/>
      <c r="D620" s="120"/>
      <c r="E620" s="115"/>
      <c r="F620" s="114"/>
      <c r="G620" s="115"/>
      <c r="H620" s="114"/>
      <c r="I620" s="10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103"/>
      <c r="AJ620" s="103"/>
      <c r="AK620" s="103"/>
      <c r="AL620" s="103"/>
      <c r="AM620" s="103"/>
      <c r="AN620" s="103"/>
      <c r="AO620" s="103"/>
      <c r="AP620" s="103"/>
      <c r="AQ620" s="103"/>
      <c r="AR620" s="103"/>
      <c r="AS620" s="103"/>
      <c r="AT620" s="103"/>
      <c r="AU620" s="103"/>
    </row>
    <row r="621" spans="1:47" s="101" customFormat="1" ht="22.8">
      <c r="B621" s="120"/>
      <c r="C621" s="120"/>
      <c r="D621" s="120" t="s">
        <v>145</v>
      </c>
      <c r="E621" s="114" t="s">
        <v>15</v>
      </c>
      <c r="F621" s="149">
        <v>1000</v>
      </c>
      <c r="G621" s="182"/>
      <c r="H621" s="114">
        <f t="shared" ref="H621:H623" si="14">F621*G621</f>
        <v>0</v>
      </c>
      <c r="I621" s="103"/>
      <c r="J621" s="103"/>
      <c r="K621" s="103"/>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c r="AT621" s="103"/>
      <c r="AU621" s="103"/>
    </row>
    <row r="622" spans="1:47" s="101" customFormat="1" ht="11.4">
      <c r="A622" s="101">
        <v>1186</v>
      </c>
      <c r="B622" s="115"/>
      <c r="C622" s="115"/>
      <c r="D622" s="120"/>
      <c r="E622" s="114"/>
      <c r="F622" s="149"/>
      <c r="G622" s="115"/>
      <c r="H622" s="114"/>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3"/>
      <c r="AR622" s="103"/>
      <c r="AS622" s="103"/>
      <c r="AT622" s="103"/>
      <c r="AU622" s="103"/>
    </row>
    <row r="623" spans="1:47" s="101" customFormat="1" ht="22.8">
      <c r="B623" s="120"/>
      <c r="C623" s="120"/>
      <c r="D623" s="120" t="s">
        <v>146</v>
      </c>
      <c r="E623" s="114" t="s">
        <v>15</v>
      </c>
      <c r="F623" s="149">
        <v>1000</v>
      </c>
      <c r="G623" s="182"/>
      <c r="H623" s="114">
        <f t="shared" si="14"/>
        <v>0</v>
      </c>
      <c r="I623" s="103"/>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103"/>
      <c r="AJ623" s="103"/>
      <c r="AK623" s="103"/>
      <c r="AL623" s="103"/>
      <c r="AM623" s="103"/>
      <c r="AN623" s="103"/>
      <c r="AO623" s="103"/>
      <c r="AP623" s="103"/>
      <c r="AQ623" s="103"/>
      <c r="AR623" s="103"/>
      <c r="AS623" s="103"/>
      <c r="AT623" s="103"/>
      <c r="AU623" s="103"/>
    </row>
    <row r="624" spans="1:47" s="101" customFormat="1" ht="11.4">
      <c r="B624" s="115"/>
      <c r="C624" s="115"/>
      <c r="D624" s="120"/>
      <c r="E624" s="114"/>
      <c r="F624" s="114"/>
      <c r="G624" s="115"/>
      <c r="H624" s="114"/>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row>
    <row r="625" spans="2:47" s="101" customFormat="1" ht="13.2">
      <c r="B625" s="201"/>
      <c r="C625" s="202"/>
      <c r="D625" s="202"/>
      <c r="E625" s="203"/>
      <c r="F625" s="203"/>
      <c r="G625" s="204"/>
      <c r="H625" s="36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row>
    <row r="626" spans="2:47" s="101" customFormat="1" ht="11.4">
      <c r="B626" s="115"/>
      <c r="C626" s="115"/>
      <c r="D626" s="120"/>
      <c r="E626" s="114"/>
      <c r="F626" s="114"/>
      <c r="G626" s="115"/>
      <c r="H626" s="114"/>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row>
    <row r="627" spans="2:47" s="101" customFormat="1" ht="11.4">
      <c r="B627" s="115"/>
      <c r="C627" s="115"/>
      <c r="D627" s="120"/>
      <c r="E627" s="115"/>
      <c r="F627" s="115"/>
      <c r="G627" s="115"/>
      <c r="H627" s="114"/>
      <c r="I627" s="103"/>
      <c r="J627" s="103"/>
      <c r="K627" s="103"/>
      <c r="L627" s="103"/>
      <c r="M627" s="103"/>
      <c r="N627" s="103"/>
      <c r="O627" s="103"/>
      <c r="P627" s="103"/>
      <c r="Q627" s="103"/>
      <c r="R627" s="103"/>
      <c r="S627" s="103"/>
      <c r="T627" s="103"/>
      <c r="U627" s="103"/>
      <c r="V627" s="103"/>
      <c r="W627" s="103"/>
      <c r="X627" s="103"/>
      <c r="Y627" s="103"/>
      <c r="Z627" s="103"/>
      <c r="AA627" s="103"/>
      <c r="AB627" s="103"/>
      <c r="AC627" s="103"/>
      <c r="AD627" s="103"/>
      <c r="AE627" s="103"/>
      <c r="AF627" s="103"/>
      <c r="AG627" s="103"/>
      <c r="AH627" s="103"/>
      <c r="AI627" s="103"/>
      <c r="AJ627" s="103"/>
      <c r="AK627" s="103"/>
      <c r="AL627" s="103"/>
      <c r="AM627" s="103"/>
      <c r="AN627" s="103"/>
      <c r="AO627" s="103"/>
      <c r="AP627" s="103"/>
      <c r="AQ627" s="103"/>
      <c r="AR627" s="103"/>
      <c r="AS627" s="103"/>
      <c r="AT627" s="103"/>
      <c r="AU627" s="103"/>
    </row>
    <row r="628" spans="2:47" s="101" customFormat="1" ht="11.4">
      <c r="B628" s="115"/>
      <c r="C628" s="115"/>
      <c r="D628" s="120"/>
      <c r="E628" s="115"/>
      <c r="F628" s="115"/>
      <c r="G628" s="115"/>
      <c r="H628" s="114"/>
      <c r="I628" s="103"/>
      <c r="J628" s="103"/>
      <c r="K628" s="103"/>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c r="AI628" s="103"/>
      <c r="AJ628" s="103"/>
      <c r="AK628" s="103"/>
      <c r="AL628" s="103"/>
      <c r="AM628" s="103"/>
      <c r="AN628" s="103"/>
      <c r="AO628" s="103"/>
      <c r="AP628" s="103"/>
      <c r="AQ628" s="103"/>
      <c r="AR628" s="103"/>
      <c r="AS628" s="103"/>
      <c r="AT628" s="103"/>
      <c r="AU628" s="103"/>
    </row>
    <row r="629" spans="2:47" s="101" customFormat="1" ht="11.4">
      <c r="B629" s="115"/>
      <c r="C629" s="115"/>
      <c r="D629" s="120"/>
      <c r="E629" s="115"/>
      <c r="F629" s="115"/>
      <c r="G629" s="115"/>
      <c r="H629" s="114"/>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c r="AQ629" s="103"/>
      <c r="AR629" s="103"/>
      <c r="AS629" s="103"/>
      <c r="AT629" s="103"/>
      <c r="AU629" s="103"/>
    </row>
    <row r="630" spans="2:47" s="101" customFormat="1" ht="11.4">
      <c r="B630" s="115"/>
      <c r="C630" s="115"/>
      <c r="D630" s="115"/>
      <c r="E630" s="115"/>
      <c r="F630" s="115"/>
      <c r="G630" s="115"/>
      <c r="H630" s="114"/>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3"/>
      <c r="AR630" s="103"/>
      <c r="AS630" s="103"/>
      <c r="AT630" s="103"/>
      <c r="AU630" s="103"/>
    </row>
    <row r="631" spans="2:47" s="101" customFormat="1" ht="11.4">
      <c r="B631" s="115"/>
      <c r="C631" s="115"/>
      <c r="D631" s="115"/>
      <c r="E631" s="115"/>
      <c r="F631" s="115"/>
      <c r="G631" s="115"/>
      <c r="H631" s="114"/>
      <c r="I631" s="103"/>
      <c r="J631" s="103"/>
      <c r="K631" s="103"/>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c r="AG631" s="103"/>
      <c r="AH631" s="103"/>
      <c r="AI631" s="103"/>
      <c r="AJ631" s="103"/>
      <c r="AK631" s="103"/>
      <c r="AL631" s="103"/>
      <c r="AM631" s="103"/>
      <c r="AN631" s="103"/>
      <c r="AO631" s="103"/>
      <c r="AP631" s="103"/>
      <c r="AQ631" s="103"/>
      <c r="AR631" s="103"/>
      <c r="AS631" s="103"/>
      <c r="AT631" s="103"/>
      <c r="AU631" s="103"/>
    </row>
    <row r="632" spans="2:47" s="101" customFormat="1" ht="11.4">
      <c r="B632" s="115"/>
      <c r="C632" s="115"/>
      <c r="D632" s="115"/>
      <c r="E632" s="115"/>
      <c r="F632" s="115"/>
      <c r="G632" s="115"/>
      <c r="H632" s="114"/>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3"/>
      <c r="AR632" s="103"/>
      <c r="AS632" s="103"/>
      <c r="AT632" s="103"/>
      <c r="AU632" s="103"/>
    </row>
    <row r="633" spans="2:47" s="101" customFormat="1" ht="11.4">
      <c r="B633" s="115"/>
      <c r="C633" s="115"/>
      <c r="D633" s="115"/>
      <c r="E633" s="115"/>
      <c r="F633" s="115"/>
      <c r="G633" s="115"/>
      <c r="H633" s="114"/>
      <c r="I633" s="103"/>
      <c r="J633" s="103"/>
      <c r="K633" s="103"/>
      <c r="L633" s="103"/>
      <c r="M633" s="103"/>
      <c r="N633" s="103"/>
      <c r="O633" s="103"/>
      <c r="P633" s="103"/>
      <c r="Q633" s="103"/>
      <c r="R633" s="103"/>
      <c r="S633" s="103"/>
      <c r="T633" s="103"/>
      <c r="U633" s="103"/>
      <c r="V633" s="103"/>
      <c r="W633" s="103"/>
      <c r="X633" s="103"/>
      <c r="Y633" s="103"/>
      <c r="Z633" s="103"/>
      <c r="AA633" s="103"/>
      <c r="AB633" s="103"/>
      <c r="AC633" s="103"/>
      <c r="AD633" s="103"/>
      <c r="AE633" s="103"/>
      <c r="AF633" s="103"/>
      <c r="AG633" s="103"/>
      <c r="AH633" s="103"/>
      <c r="AI633" s="103"/>
      <c r="AJ633" s="103"/>
      <c r="AK633" s="103"/>
      <c r="AL633" s="103"/>
      <c r="AM633" s="103"/>
      <c r="AN633" s="103"/>
      <c r="AO633" s="103"/>
      <c r="AP633" s="103"/>
      <c r="AQ633" s="103"/>
      <c r="AR633" s="103"/>
      <c r="AS633" s="103"/>
      <c r="AT633" s="103"/>
      <c r="AU633" s="103"/>
    </row>
    <row r="634" spans="2:47" s="101" customFormat="1" ht="11.4">
      <c r="B634" s="115"/>
      <c r="C634" s="115"/>
      <c r="D634" s="115"/>
      <c r="E634" s="115"/>
      <c r="F634" s="115"/>
      <c r="G634" s="115"/>
      <c r="H634" s="114"/>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c r="AM634" s="103"/>
      <c r="AN634" s="103"/>
      <c r="AO634" s="103"/>
      <c r="AP634" s="103"/>
      <c r="AQ634" s="103"/>
      <c r="AR634" s="103"/>
      <c r="AS634" s="103"/>
      <c r="AT634" s="103"/>
      <c r="AU634" s="103"/>
    </row>
    <row r="635" spans="2:47" s="101" customFormat="1" ht="11.4">
      <c r="B635" s="115"/>
      <c r="C635" s="115"/>
      <c r="D635" s="115"/>
      <c r="E635" s="115"/>
      <c r="F635" s="115"/>
      <c r="G635" s="115"/>
      <c r="H635" s="114"/>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3"/>
      <c r="AR635" s="103"/>
      <c r="AS635" s="103"/>
      <c r="AT635" s="103"/>
      <c r="AU635" s="103"/>
    </row>
    <row r="636" spans="2:47" s="101" customFormat="1" ht="11.4">
      <c r="B636" s="115"/>
      <c r="C636" s="115"/>
      <c r="D636" s="115"/>
      <c r="E636" s="115"/>
      <c r="F636" s="115"/>
      <c r="G636" s="115"/>
      <c r="H636" s="114"/>
      <c r="I636" s="103"/>
      <c r="J636" s="103"/>
      <c r="K636" s="103"/>
      <c r="L636" s="103"/>
      <c r="M636" s="103"/>
      <c r="N636" s="103"/>
      <c r="O636" s="103"/>
      <c r="P636" s="103"/>
      <c r="Q636" s="103"/>
      <c r="R636" s="103"/>
      <c r="S636" s="103"/>
      <c r="T636" s="103"/>
      <c r="U636" s="103"/>
      <c r="V636" s="103"/>
      <c r="W636" s="103"/>
      <c r="X636" s="103"/>
      <c r="Y636" s="103"/>
      <c r="Z636" s="103"/>
      <c r="AA636" s="103"/>
      <c r="AB636" s="103"/>
      <c r="AC636" s="103"/>
      <c r="AD636" s="103"/>
      <c r="AE636" s="103"/>
      <c r="AF636" s="103"/>
      <c r="AG636" s="103"/>
      <c r="AH636" s="103"/>
      <c r="AI636" s="103"/>
      <c r="AJ636" s="103"/>
      <c r="AK636" s="103"/>
      <c r="AL636" s="103"/>
      <c r="AM636" s="103"/>
      <c r="AN636" s="103"/>
      <c r="AO636" s="103"/>
      <c r="AP636" s="103"/>
      <c r="AQ636" s="103"/>
      <c r="AR636" s="103"/>
      <c r="AS636" s="103"/>
      <c r="AT636" s="103"/>
      <c r="AU636" s="103"/>
    </row>
    <row r="637" spans="2:47" s="101" customFormat="1" ht="11.4">
      <c r="B637" s="115"/>
      <c r="C637" s="115"/>
      <c r="D637" s="115"/>
      <c r="E637" s="115"/>
      <c r="F637" s="115"/>
      <c r="G637" s="115"/>
      <c r="H637" s="114"/>
      <c r="I637" s="103"/>
      <c r="J637" s="103"/>
      <c r="K637" s="103"/>
      <c r="L637" s="103"/>
      <c r="M637" s="103"/>
      <c r="N637" s="103"/>
      <c r="O637" s="103"/>
      <c r="P637" s="103"/>
      <c r="Q637" s="103"/>
      <c r="R637" s="103"/>
      <c r="S637" s="103"/>
      <c r="T637" s="103"/>
      <c r="U637" s="103"/>
      <c r="V637" s="103"/>
      <c r="W637" s="103"/>
      <c r="X637" s="103"/>
      <c r="Y637" s="103"/>
      <c r="Z637" s="103"/>
      <c r="AA637" s="103"/>
      <c r="AB637" s="103"/>
      <c r="AC637" s="103"/>
      <c r="AD637" s="103"/>
      <c r="AE637" s="103"/>
      <c r="AF637" s="103"/>
      <c r="AG637" s="103"/>
      <c r="AH637" s="103"/>
      <c r="AI637" s="103"/>
      <c r="AJ637" s="103"/>
      <c r="AK637" s="103"/>
      <c r="AL637" s="103"/>
      <c r="AM637" s="103"/>
      <c r="AN637" s="103"/>
      <c r="AO637" s="103"/>
      <c r="AP637" s="103"/>
      <c r="AQ637" s="103"/>
      <c r="AR637" s="103"/>
      <c r="AS637" s="103"/>
      <c r="AT637" s="103"/>
      <c r="AU637" s="103"/>
    </row>
    <row r="638" spans="2:47" s="101" customFormat="1" ht="11.4">
      <c r="B638" s="115"/>
      <c r="C638" s="115"/>
      <c r="D638" s="115"/>
      <c r="E638" s="115"/>
      <c r="F638" s="115"/>
      <c r="G638" s="115"/>
      <c r="H638" s="114"/>
      <c r="I638" s="103"/>
      <c r="J638" s="103"/>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c r="AL638" s="103"/>
      <c r="AM638" s="103"/>
      <c r="AN638" s="103"/>
      <c r="AO638" s="103"/>
      <c r="AP638" s="103"/>
      <c r="AQ638" s="103"/>
      <c r="AR638" s="103"/>
      <c r="AS638" s="103"/>
      <c r="AT638" s="103"/>
      <c r="AU638" s="103"/>
    </row>
    <row r="639" spans="2:47" s="101" customFormat="1" ht="11.4">
      <c r="B639" s="115"/>
      <c r="C639" s="115"/>
      <c r="D639" s="115"/>
      <c r="E639" s="115"/>
      <c r="F639" s="115"/>
      <c r="G639" s="115"/>
      <c r="H639" s="114"/>
      <c r="I639" s="103"/>
      <c r="J639" s="103"/>
      <c r="K639" s="103"/>
      <c r="L639" s="103"/>
      <c r="M639" s="103"/>
      <c r="N639" s="103"/>
      <c r="O639" s="103"/>
      <c r="P639" s="103"/>
      <c r="Q639" s="103"/>
      <c r="R639" s="103"/>
      <c r="S639" s="103"/>
      <c r="T639" s="103"/>
      <c r="U639" s="103"/>
      <c r="V639" s="103"/>
      <c r="W639" s="103"/>
      <c r="X639" s="103"/>
      <c r="Y639" s="103"/>
      <c r="Z639" s="103"/>
      <c r="AA639" s="103"/>
      <c r="AB639" s="103"/>
      <c r="AC639" s="103"/>
      <c r="AD639" s="103"/>
      <c r="AE639" s="103"/>
      <c r="AF639" s="103"/>
      <c r="AG639" s="103"/>
      <c r="AH639" s="103"/>
      <c r="AI639" s="103"/>
      <c r="AJ639" s="103"/>
      <c r="AK639" s="103"/>
      <c r="AL639" s="103"/>
      <c r="AM639" s="103"/>
      <c r="AN639" s="103"/>
      <c r="AO639" s="103"/>
      <c r="AP639" s="103"/>
      <c r="AQ639" s="103"/>
      <c r="AR639" s="103"/>
      <c r="AS639" s="103"/>
      <c r="AT639" s="103"/>
      <c r="AU639" s="103"/>
    </row>
    <row r="640" spans="2:47" s="101" customFormat="1" ht="11.4">
      <c r="B640" s="115"/>
      <c r="C640" s="115"/>
      <c r="D640" s="115"/>
      <c r="E640" s="115"/>
      <c r="F640" s="115"/>
      <c r="G640" s="115"/>
      <c r="H640" s="114"/>
      <c r="I640" s="103"/>
      <c r="J640" s="103"/>
      <c r="K640" s="103"/>
      <c r="L640" s="103"/>
      <c r="M640" s="103"/>
      <c r="N640" s="103"/>
      <c r="O640" s="103"/>
      <c r="P640" s="103"/>
      <c r="Q640" s="103"/>
      <c r="R640" s="103"/>
      <c r="S640" s="103"/>
      <c r="T640" s="103"/>
      <c r="U640" s="103"/>
      <c r="V640" s="103"/>
      <c r="W640" s="103"/>
      <c r="X640" s="103"/>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c r="AT640" s="103"/>
      <c r="AU640" s="103"/>
    </row>
    <row r="641" spans="2:47" s="101" customFormat="1" ht="11.4">
      <c r="B641" s="115"/>
      <c r="C641" s="115"/>
      <c r="D641" s="115"/>
      <c r="E641" s="115"/>
      <c r="F641" s="115"/>
      <c r="G641" s="115"/>
      <c r="H641" s="114"/>
      <c r="I641" s="103"/>
      <c r="J641" s="103"/>
      <c r="K641" s="103"/>
      <c r="L641" s="103"/>
      <c r="M641" s="103"/>
      <c r="N641" s="103"/>
      <c r="O641" s="103"/>
      <c r="P641" s="103"/>
      <c r="Q641" s="103"/>
      <c r="R641" s="103"/>
      <c r="S641" s="103"/>
      <c r="T641" s="103"/>
      <c r="U641" s="103"/>
      <c r="V641" s="103"/>
      <c r="W641" s="103"/>
      <c r="X641" s="103"/>
      <c r="Y641" s="103"/>
      <c r="Z641" s="103"/>
      <c r="AA641" s="103"/>
      <c r="AB641" s="103"/>
      <c r="AC641" s="103"/>
      <c r="AD641" s="103"/>
      <c r="AE641" s="103"/>
      <c r="AF641" s="103"/>
      <c r="AG641" s="103"/>
      <c r="AH641" s="103"/>
      <c r="AI641" s="103"/>
      <c r="AJ641" s="103"/>
      <c r="AK641" s="103"/>
      <c r="AL641" s="103"/>
      <c r="AM641" s="103"/>
      <c r="AN641" s="103"/>
      <c r="AO641" s="103"/>
      <c r="AP641" s="103"/>
      <c r="AQ641" s="103"/>
      <c r="AR641" s="103"/>
      <c r="AS641" s="103"/>
      <c r="AT641" s="103"/>
      <c r="AU641" s="103"/>
    </row>
    <row r="642" spans="2:47" s="101" customFormat="1" ht="11.4">
      <c r="B642" s="115"/>
      <c r="C642" s="115"/>
      <c r="D642" s="115"/>
      <c r="E642" s="115"/>
      <c r="F642" s="115"/>
      <c r="G642" s="115"/>
      <c r="H642" s="114"/>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c r="AO642" s="103"/>
      <c r="AP642" s="103"/>
      <c r="AQ642" s="103"/>
      <c r="AR642" s="103"/>
      <c r="AS642" s="103"/>
      <c r="AT642" s="103"/>
      <c r="AU642" s="103"/>
    </row>
    <row r="643" spans="2:47" s="101" customFormat="1" ht="11.4">
      <c r="B643" s="115"/>
      <c r="C643" s="115"/>
      <c r="D643" s="115"/>
      <c r="E643" s="115"/>
      <c r="F643" s="115"/>
      <c r="G643" s="115"/>
      <c r="H643" s="114"/>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row>
    <row r="644" spans="2:47" s="101" customFormat="1" ht="11.4">
      <c r="B644" s="115"/>
      <c r="C644" s="115"/>
      <c r="D644" s="115"/>
      <c r="E644" s="115"/>
      <c r="F644" s="115"/>
      <c r="G644" s="115"/>
      <c r="H644" s="114"/>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row>
    <row r="645" spans="2:47" s="101" customFormat="1" ht="11.4">
      <c r="B645" s="115"/>
      <c r="C645" s="115"/>
      <c r="D645" s="115"/>
      <c r="E645" s="115"/>
      <c r="F645" s="115"/>
      <c r="G645" s="115"/>
      <c r="H645" s="114"/>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row>
    <row r="646" spans="2:47" s="101" customFormat="1" ht="11.4">
      <c r="B646" s="115"/>
      <c r="C646" s="115"/>
      <c r="D646" s="115"/>
      <c r="E646" s="115"/>
      <c r="F646" s="115"/>
      <c r="G646" s="115"/>
      <c r="H646" s="114"/>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3"/>
      <c r="AF646" s="103"/>
      <c r="AG646" s="103"/>
      <c r="AH646" s="103"/>
      <c r="AI646" s="103"/>
      <c r="AJ646" s="103"/>
      <c r="AK646" s="103"/>
      <c r="AL646" s="103"/>
      <c r="AM646" s="103"/>
      <c r="AN646" s="103"/>
      <c r="AO646" s="103"/>
      <c r="AP646" s="103"/>
      <c r="AQ646" s="103"/>
      <c r="AR646" s="103"/>
      <c r="AS646" s="103"/>
      <c r="AT646" s="103"/>
      <c r="AU646" s="103"/>
    </row>
    <row r="647" spans="2:47" s="101" customFormat="1" ht="11.4">
      <c r="B647" s="115"/>
      <c r="C647" s="115"/>
      <c r="D647" s="115"/>
      <c r="E647" s="115"/>
      <c r="F647" s="115"/>
      <c r="G647" s="115"/>
      <c r="H647" s="114"/>
      <c r="I647" s="103"/>
      <c r="J647" s="103"/>
      <c r="K647" s="103"/>
      <c r="L647" s="103"/>
      <c r="M647" s="103"/>
      <c r="N647" s="103"/>
      <c r="O647" s="103"/>
      <c r="P647" s="103"/>
      <c r="Q647" s="103"/>
      <c r="R647" s="103"/>
      <c r="S647" s="103"/>
      <c r="T647" s="103"/>
      <c r="U647" s="103"/>
      <c r="V647" s="103"/>
      <c r="W647" s="103"/>
      <c r="X647" s="103"/>
      <c r="Y647" s="103"/>
      <c r="Z647" s="103"/>
      <c r="AA647" s="103"/>
      <c r="AB647" s="103"/>
      <c r="AC647" s="103"/>
      <c r="AD647" s="103"/>
      <c r="AE647" s="103"/>
      <c r="AF647" s="103"/>
      <c r="AG647" s="103"/>
      <c r="AH647" s="103"/>
      <c r="AI647" s="103"/>
      <c r="AJ647" s="103"/>
      <c r="AK647" s="103"/>
      <c r="AL647" s="103"/>
      <c r="AM647" s="103"/>
      <c r="AN647" s="103"/>
      <c r="AO647" s="103"/>
      <c r="AP647" s="103"/>
      <c r="AQ647" s="103"/>
      <c r="AR647" s="103"/>
      <c r="AS647" s="103"/>
      <c r="AT647" s="103"/>
      <c r="AU647" s="103"/>
    </row>
    <row r="648" spans="2:47" s="101" customFormat="1" ht="11.4">
      <c r="B648" s="115"/>
      <c r="C648" s="115"/>
      <c r="D648" s="115"/>
      <c r="E648" s="115"/>
      <c r="F648" s="115"/>
      <c r="G648" s="115"/>
      <c r="H648" s="114"/>
      <c r="I648" s="103"/>
      <c r="J648" s="103"/>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3"/>
      <c r="AN648" s="103"/>
      <c r="AO648" s="103"/>
      <c r="AP648" s="103"/>
      <c r="AQ648" s="103"/>
      <c r="AR648" s="103"/>
      <c r="AS648" s="103"/>
      <c r="AT648" s="103"/>
      <c r="AU648" s="103"/>
    </row>
    <row r="649" spans="2:47" s="101" customFormat="1" ht="11.4">
      <c r="B649" s="115"/>
      <c r="C649" s="115"/>
      <c r="D649" s="115"/>
      <c r="E649" s="115"/>
      <c r="F649" s="115"/>
      <c r="G649" s="115"/>
      <c r="H649" s="114"/>
      <c r="I649" s="103"/>
      <c r="J649" s="103"/>
      <c r="K649" s="103"/>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c r="AL649" s="103"/>
      <c r="AM649" s="103"/>
      <c r="AN649" s="103"/>
      <c r="AO649" s="103"/>
      <c r="AP649" s="103"/>
      <c r="AQ649" s="103"/>
      <c r="AR649" s="103"/>
      <c r="AS649" s="103"/>
      <c r="AT649" s="103"/>
      <c r="AU649" s="103"/>
    </row>
    <row r="650" spans="2:47" s="101" customFormat="1" ht="11.4">
      <c r="B650" s="115"/>
      <c r="C650" s="115"/>
      <c r="D650" s="115"/>
      <c r="E650" s="115"/>
      <c r="F650" s="115"/>
      <c r="G650" s="115"/>
      <c r="H650" s="114"/>
      <c r="I650" s="103"/>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c r="AL650" s="103"/>
      <c r="AM650" s="103"/>
      <c r="AN650" s="103"/>
      <c r="AO650" s="103"/>
      <c r="AP650" s="103"/>
      <c r="AQ650" s="103"/>
      <c r="AR650" s="103"/>
      <c r="AS650" s="103"/>
      <c r="AT650" s="103"/>
      <c r="AU650" s="103"/>
    </row>
    <row r="651" spans="2:47" s="101" customFormat="1" ht="11.4">
      <c r="B651" s="115"/>
      <c r="C651" s="115"/>
      <c r="D651" s="115"/>
      <c r="E651" s="115"/>
      <c r="F651" s="115"/>
      <c r="G651" s="115"/>
      <c r="H651" s="114"/>
      <c r="I651" s="103"/>
      <c r="J651" s="103"/>
      <c r="K651" s="103"/>
      <c r="L651" s="103"/>
      <c r="M651" s="103"/>
      <c r="N651" s="103"/>
      <c r="O651" s="103"/>
      <c r="P651" s="103"/>
      <c r="Q651" s="103"/>
      <c r="R651" s="103"/>
      <c r="S651" s="103"/>
      <c r="T651" s="103"/>
      <c r="U651" s="103"/>
      <c r="V651" s="103"/>
      <c r="W651" s="103"/>
      <c r="X651" s="103"/>
      <c r="Y651" s="103"/>
      <c r="Z651" s="103"/>
      <c r="AA651" s="103"/>
      <c r="AB651" s="103"/>
      <c r="AC651" s="103"/>
      <c r="AD651" s="103"/>
      <c r="AE651" s="103"/>
      <c r="AF651" s="103"/>
      <c r="AG651" s="103"/>
      <c r="AH651" s="103"/>
      <c r="AI651" s="103"/>
      <c r="AJ651" s="103"/>
      <c r="AK651" s="103"/>
      <c r="AL651" s="103"/>
      <c r="AM651" s="103"/>
      <c r="AN651" s="103"/>
      <c r="AO651" s="103"/>
      <c r="AP651" s="103"/>
      <c r="AQ651" s="103"/>
      <c r="AR651" s="103"/>
      <c r="AS651" s="103"/>
      <c r="AT651" s="103"/>
      <c r="AU651" s="103"/>
    </row>
    <row r="652" spans="2:47" s="101" customFormat="1" ht="11.4">
      <c r="B652" s="115"/>
      <c r="C652" s="115"/>
      <c r="D652" s="115"/>
      <c r="E652" s="115"/>
      <c r="F652" s="115"/>
      <c r="G652" s="115"/>
      <c r="H652" s="114"/>
      <c r="I652" s="103"/>
      <c r="J652" s="103"/>
      <c r="K652" s="103"/>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c r="AI652" s="103"/>
      <c r="AJ652" s="103"/>
      <c r="AK652" s="103"/>
      <c r="AL652" s="103"/>
      <c r="AM652" s="103"/>
      <c r="AN652" s="103"/>
      <c r="AO652" s="103"/>
      <c r="AP652" s="103"/>
      <c r="AQ652" s="103"/>
      <c r="AR652" s="103"/>
      <c r="AS652" s="103"/>
      <c r="AT652" s="103"/>
      <c r="AU652" s="103"/>
    </row>
    <row r="653" spans="2:47" s="101" customFormat="1" ht="11.4">
      <c r="B653" s="115"/>
      <c r="C653" s="115"/>
      <c r="D653" s="115"/>
      <c r="E653" s="115"/>
      <c r="F653" s="115"/>
      <c r="G653" s="115"/>
      <c r="H653" s="114"/>
      <c r="I653" s="103"/>
      <c r="J653" s="103"/>
      <c r="K653" s="103"/>
      <c r="L653" s="103"/>
      <c r="M653" s="103"/>
      <c r="N653" s="103"/>
      <c r="O653" s="103"/>
      <c r="P653" s="103"/>
      <c r="Q653" s="103"/>
      <c r="R653" s="103"/>
      <c r="S653" s="103"/>
      <c r="T653" s="103"/>
      <c r="U653" s="103"/>
      <c r="V653" s="103"/>
      <c r="W653" s="103"/>
      <c r="X653" s="103"/>
      <c r="Y653" s="103"/>
      <c r="Z653" s="103"/>
      <c r="AA653" s="103"/>
      <c r="AB653" s="103"/>
      <c r="AC653" s="103"/>
      <c r="AD653" s="103"/>
      <c r="AE653" s="103"/>
      <c r="AF653" s="103"/>
      <c r="AG653" s="103"/>
      <c r="AH653" s="103"/>
      <c r="AI653" s="103"/>
      <c r="AJ653" s="103"/>
      <c r="AK653" s="103"/>
      <c r="AL653" s="103"/>
      <c r="AM653" s="103"/>
      <c r="AN653" s="103"/>
      <c r="AO653" s="103"/>
      <c r="AP653" s="103"/>
      <c r="AQ653" s="103"/>
      <c r="AR653" s="103"/>
      <c r="AS653" s="103"/>
      <c r="AT653" s="103"/>
      <c r="AU653" s="103"/>
    </row>
    <row r="654" spans="2:47" s="101" customFormat="1" ht="11.4">
      <c r="B654" s="115"/>
      <c r="C654" s="115"/>
      <c r="D654" s="115"/>
      <c r="E654" s="115"/>
      <c r="F654" s="115"/>
      <c r="G654" s="115"/>
      <c r="H654" s="114"/>
      <c r="I654" s="103"/>
      <c r="J654" s="103"/>
      <c r="K654" s="103"/>
      <c r="L654" s="103"/>
      <c r="M654" s="103"/>
      <c r="N654" s="103"/>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3"/>
      <c r="AR654" s="103"/>
      <c r="AS654" s="103"/>
      <c r="AT654" s="103"/>
      <c r="AU654" s="103"/>
    </row>
    <row r="655" spans="2:47" s="101" customFormat="1" ht="11.4">
      <c r="B655" s="115"/>
      <c r="C655" s="115"/>
      <c r="D655" s="115"/>
      <c r="E655" s="115"/>
      <c r="F655" s="115"/>
      <c r="G655" s="115"/>
      <c r="H655" s="114"/>
      <c r="I655" s="103"/>
      <c r="J655" s="103"/>
      <c r="K655" s="103"/>
      <c r="L655" s="103"/>
      <c r="M655" s="103"/>
      <c r="N655" s="103"/>
      <c r="O655" s="103"/>
      <c r="P655" s="103"/>
      <c r="Q655" s="103"/>
      <c r="R655" s="103"/>
      <c r="S655" s="103"/>
      <c r="T655" s="103"/>
      <c r="U655" s="103"/>
      <c r="V655" s="103"/>
      <c r="W655" s="103"/>
      <c r="X655" s="103"/>
      <c r="Y655" s="103"/>
      <c r="Z655" s="103"/>
      <c r="AA655" s="103"/>
      <c r="AB655" s="103"/>
      <c r="AC655" s="103"/>
      <c r="AD655" s="103"/>
      <c r="AE655" s="103"/>
      <c r="AF655" s="103"/>
      <c r="AG655" s="103"/>
      <c r="AH655" s="103"/>
      <c r="AI655" s="103"/>
      <c r="AJ655" s="103"/>
      <c r="AK655" s="103"/>
      <c r="AL655" s="103"/>
      <c r="AM655" s="103"/>
      <c r="AN655" s="103"/>
      <c r="AO655" s="103"/>
      <c r="AP655" s="103"/>
      <c r="AQ655" s="103"/>
      <c r="AR655" s="103"/>
      <c r="AS655" s="103"/>
      <c r="AT655" s="103"/>
      <c r="AU655" s="103"/>
    </row>
    <row r="656" spans="2:47" s="101" customFormat="1" ht="11.4">
      <c r="B656" s="115"/>
      <c r="C656" s="115"/>
      <c r="D656" s="115"/>
      <c r="E656" s="115"/>
      <c r="F656" s="115"/>
      <c r="G656" s="115"/>
      <c r="H656" s="114"/>
      <c r="I656" s="103"/>
      <c r="J656" s="103"/>
      <c r="K656" s="103"/>
      <c r="L656" s="103"/>
      <c r="M656" s="103"/>
      <c r="N656" s="103"/>
      <c r="O656" s="103"/>
      <c r="P656" s="103"/>
      <c r="Q656" s="103"/>
      <c r="R656" s="103"/>
      <c r="S656" s="103"/>
      <c r="T656" s="103"/>
      <c r="U656" s="103"/>
      <c r="V656" s="103"/>
      <c r="W656" s="103"/>
      <c r="X656" s="103"/>
      <c r="Y656" s="103"/>
      <c r="Z656" s="103"/>
      <c r="AA656" s="103"/>
      <c r="AB656" s="103"/>
      <c r="AC656" s="103"/>
      <c r="AD656" s="103"/>
      <c r="AE656" s="103"/>
      <c r="AF656" s="103"/>
      <c r="AG656" s="103"/>
      <c r="AH656" s="103"/>
      <c r="AI656" s="103"/>
      <c r="AJ656" s="103"/>
      <c r="AK656" s="103"/>
      <c r="AL656" s="103"/>
      <c r="AM656" s="103"/>
      <c r="AN656" s="103"/>
      <c r="AO656" s="103"/>
      <c r="AP656" s="103"/>
      <c r="AQ656" s="103"/>
      <c r="AR656" s="103"/>
      <c r="AS656" s="103"/>
      <c r="AT656" s="103"/>
      <c r="AU656" s="103"/>
    </row>
    <row r="657" spans="2:47" s="101" customFormat="1" ht="11.4">
      <c r="B657" s="115"/>
      <c r="C657" s="115"/>
      <c r="D657" s="115"/>
      <c r="E657" s="115"/>
      <c r="F657" s="115"/>
      <c r="G657" s="115"/>
      <c r="H657" s="114"/>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3"/>
      <c r="AR657" s="103"/>
      <c r="AS657" s="103"/>
      <c r="AT657" s="103"/>
      <c r="AU657" s="103"/>
    </row>
    <row r="658" spans="2:47" s="101" customFormat="1" ht="11.4">
      <c r="B658" s="115"/>
      <c r="C658" s="115"/>
      <c r="D658" s="115"/>
      <c r="E658" s="115"/>
      <c r="F658" s="115"/>
      <c r="G658" s="115"/>
      <c r="H658" s="114"/>
      <c r="I658" s="103"/>
      <c r="J658" s="103"/>
      <c r="K658" s="103"/>
      <c r="L658" s="103"/>
      <c r="M658" s="103"/>
      <c r="N658" s="103"/>
      <c r="O658" s="103"/>
      <c r="P658" s="103"/>
      <c r="Q658" s="103"/>
      <c r="R658" s="103"/>
      <c r="S658" s="103"/>
      <c r="T658" s="103"/>
      <c r="U658" s="103"/>
      <c r="V658" s="103"/>
      <c r="W658" s="103"/>
      <c r="X658" s="103"/>
      <c r="Y658" s="103"/>
      <c r="Z658" s="103"/>
      <c r="AA658" s="103"/>
      <c r="AB658" s="103"/>
      <c r="AC658" s="103"/>
      <c r="AD658" s="103"/>
      <c r="AE658" s="103"/>
      <c r="AF658" s="103"/>
      <c r="AG658" s="103"/>
      <c r="AH658" s="103"/>
      <c r="AI658" s="103"/>
      <c r="AJ658" s="103"/>
      <c r="AK658" s="103"/>
      <c r="AL658" s="103"/>
      <c r="AM658" s="103"/>
      <c r="AN658" s="103"/>
      <c r="AO658" s="103"/>
      <c r="AP658" s="103"/>
      <c r="AQ658" s="103"/>
      <c r="AR658" s="103"/>
      <c r="AS658" s="103"/>
      <c r="AT658" s="103"/>
      <c r="AU658" s="103"/>
    </row>
    <row r="659" spans="2:47" s="101" customFormat="1" ht="11.4">
      <c r="B659" s="115"/>
      <c r="C659" s="115"/>
      <c r="D659" s="115"/>
      <c r="E659" s="115"/>
      <c r="F659" s="115"/>
      <c r="G659" s="115"/>
      <c r="H659" s="114"/>
      <c r="I659" s="103"/>
      <c r="J659" s="103"/>
      <c r="K659" s="103"/>
      <c r="L659" s="103"/>
      <c r="M659" s="103"/>
      <c r="N659" s="103"/>
      <c r="O659" s="103"/>
      <c r="P659" s="103"/>
      <c r="Q659" s="103"/>
      <c r="R659" s="103"/>
      <c r="S659" s="103"/>
      <c r="T659" s="103"/>
      <c r="U659" s="103"/>
      <c r="V659" s="103"/>
      <c r="W659" s="103"/>
      <c r="X659" s="103"/>
      <c r="Y659" s="103"/>
      <c r="Z659" s="103"/>
      <c r="AA659" s="103"/>
      <c r="AB659" s="103"/>
      <c r="AC659" s="103"/>
      <c r="AD659" s="103"/>
      <c r="AE659" s="103"/>
      <c r="AF659" s="103"/>
      <c r="AG659" s="103"/>
      <c r="AH659" s="103"/>
      <c r="AI659" s="103"/>
      <c r="AJ659" s="103"/>
      <c r="AK659" s="103"/>
      <c r="AL659" s="103"/>
      <c r="AM659" s="103"/>
      <c r="AN659" s="103"/>
      <c r="AO659" s="103"/>
      <c r="AP659" s="103"/>
      <c r="AQ659" s="103"/>
      <c r="AR659" s="103"/>
      <c r="AS659" s="103"/>
      <c r="AT659" s="103"/>
      <c r="AU659" s="103"/>
    </row>
    <row r="660" spans="2:47" s="101" customFormat="1" ht="11.4">
      <c r="B660" s="115"/>
      <c r="C660" s="115"/>
      <c r="D660" s="115"/>
      <c r="E660" s="115"/>
      <c r="F660" s="115"/>
      <c r="G660" s="115"/>
      <c r="H660" s="114"/>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3"/>
      <c r="AR660" s="103"/>
      <c r="AS660" s="103"/>
      <c r="AT660" s="103"/>
      <c r="AU660" s="103"/>
    </row>
    <row r="661" spans="2:47" s="101" customFormat="1" ht="11.4">
      <c r="B661" s="115"/>
      <c r="C661" s="115"/>
      <c r="D661" s="115"/>
      <c r="E661" s="115"/>
      <c r="F661" s="115"/>
      <c r="G661" s="115"/>
      <c r="H661" s="114"/>
      <c r="I661" s="103"/>
      <c r="J661" s="103"/>
      <c r="K661" s="103"/>
      <c r="L661" s="103"/>
      <c r="M661" s="103"/>
      <c r="N661" s="103"/>
      <c r="O661" s="103"/>
      <c r="P661" s="103"/>
      <c r="Q661" s="103"/>
      <c r="R661" s="103"/>
      <c r="S661" s="103"/>
      <c r="T661" s="103"/>
      <c r="U661" s="103"/>
      <c r="V661" s="103"/>
      <c r="W661" s="103"/>
      <c r="X661" s="103"/>
      <c r="Y661" s="103"/>
      <c r="Z661" s="103"/>
      <c r="AA661" s="103"/>
      <c r="AB661" s="103"/>
      <c r="AC661" s="103"/>
      <c r="AD661" s="103"/>
      <c r="AE661" s="103"/>
      <c r="AF661" s="103"/>
      <c r="AG661" s="103"/>
      <c r="AH661" s="103"/>
      <c r="AI661" s="103"/>
      <c r="AJ661" s="103"/>
      <c r="AK661" s="103"/>
      <c r="AL661" s="103"/>
      <c r="AM661" s="103"/>
      <c r="AN661" s="103"/>
      <c r="AO661" s="103"/>
      <c r="AP661" s="103"/>
      <c r="AQ661" s="103"/>
      <c r="AR661" s="103"/>
      <c r="AS661" s="103"/>
      <c r="AT661" s="103"/>
      <c r="AU661" s="103"/>
    </row>
    <row r="662" spans="2:47" s="101" customFormat="1" ht="11.4">
      <c r="B662" s="115"/>
      <c r="C662" s="115"/>
      <c r="D662" s="115"/>
      <c r="E662" s="115"/>
      <c r="F662" s="115"/>
      <c r="G662" s="115"/>
      <c r="H662" s="114"/>
      <c r="I662" s="103"/>
      <c r="J662" s="103"/>
      <c r="K662" s="103"/>
      <c r="L662" s="103"/>
      <c r="M662" s="103"/>
      <c r="N662" s="103"/>
      <c r="O662" s="103"/>
      <c r="P662" s="103"/>
      <c r="Q662" s="103"/>
      <c r="R662" s="103"/>
      <c r="S662" s="103"/>
      <c r="T662" s="103"/>
      <c r="U662" s="103"/>
      <c r="V662" s="103"/>
      <c r="W662" s="103"/>
      <c r="X662" s="103"/>
      <c r="Y662" s="103"/>
      <c r="Z662" s="103"/>
      <c r="AA662" s="103"/>
      <c r="AB662" s="103"/>
      <c r="AC662" s="103"/>
      <c r="AD662" s="103"/>
      <c r="AE662" s="103"/>
      <c r="AF662" s="103"/>
      <c r="AG662" s="103"/>
      <c r="AH662" s="103"/>
      <c r="AI662" s="103"/>
      <c r="AJ662" s="103"/>
      <c r="AK662" s="103"/>
      <c r="AL662" s="103"/>
      <c r="AM662" s="103"/>
      <c r="AN662" s="103"/>
      <c r="AO662" s="103"/>
      <c r="AP662" s="103"/>
      <c r="AQ662" s="103"/>
      <c r="AR662" s="103"/>
      <c r="AS662" s="103"/>
      <c r="AT662" s="103"/>
      <c r="AU662" s="103"/>
    </row>
    <row r="663" spans="2:47" s="101" customFormat="1" ht="11.4">
      <c r="B663" s="115"/>
      <c r="C663" s="115"/>
      <c r="D663" s="115"/>
      <c r="E663" s="115"/>
      <c r="F663" s="115"/>
      <c r="G663" s="115"/>
      <c r="H663" s="114"/>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3"/>
      <c r="AR663" s="103"/>
      <c r="AS663" s="103"/>
      <c r="AT663" s="103"/>
      <c r="AU663" s="103"/>
    </row>
    <row r="664" spans="2:47" s="101" customFormat="1" ht="11.4">
      <c r="B664" s="115"/>
      <c r="C664" s="115"/>
      <c r="D664" s="115"/>
      <c r="E664" s="115"/>
      <c r="F664" s="115"/>
      <c r="G664" s="115"/>
      <c r="H664" s="114"/>
      <c r="I664" s="103"/>
      <c r="J664" s="103"/>
      <c r="K664" s="103"/>
      <c r="L664" s="103"/>
      <c r="M664" s="103"/>
      <c r="N664" s="103"/>
      <c r="O664" s="103"/>
      <c r="P664" s="103"/>
      <c r="Q664" s="103"/>
      <c r="R664" s="103"/>
      <c r="S664" s="103"/>
      <c r="T664" s="103"/>
      <c r="U664" s="103"/>
      <c r="V664" s="103"/>
      <c r="W664" s="103"/>
      <c r="X664" s="103"/>
      <c r="Y664" s="103"/>
      <c r="Z664" s="103"/>
      <c r="AA664" s="103"/>
      <c r="AB664" s="103"/>
      <c r="AC664" s="103"/>
      <c r="AD664" s="103"/>
      <c r="AE664" s="103"/>
      <c r="AF664" s="103"/>
      <c r="AG664" s="103"/>
      <c r="AH664" s="103"/>
      <c r="AI664" s="103"/>
      <c r="AJ664" s="103"/>
      <c r="AK664" s="103"/>
      <c r="AL664" s="103"/>
      <c r="AM664" s="103"/>
      <c r="AN664" s="103"/>
      <c r="AO664" s="103"/>
      <c r="AP664" s="103"/>
      <c r="AQ664" s="103"/>
      <c r="AR664" s="103"/>
      <c r="AS664" s="103"/>
      <c r="AT664" s="103"/>
      <c r="AU664" s="103"/>
    </row>
    <row r="665" spans="2:47" s="101" customFormat="1" ht="11.4">
      <c r="B665" s="115"/>
      <c r="C665" s="115"/>
      <c r="D665" s="115"/>
      <c r="E665" s="115"/>
      <c r="F665" s="115"/>
      <c r="G665" s="115"/>
      <c r="H665" s="114"/>
      <c r="I665" s="103"/>
      <c r="J665" s="103"/>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c r="AL665" s="103"/>
      <c r="AM665" s="103"/>
      <c r="AN665" s="103"/>
      <c r="AO665" s="103"/>
      <c r="AP665" s="103"/>
      <c r="AQ665" s="103"/>
      <c r="AR665" s="103"/>
      <c r="AS665" s="103"/>
      <c r="AT665" s="103"/>
      <c r="AU665" s="103"/>
    </row>
    <row r="666" spans="2:47" s="101" customFormat="1" ht="11.4">
      <c r="B666" s="115"/>
      <c r="C666" s="115"/>
      <c r="D666" s="115"/>
      <c r="E666" s="115"/>
      <c r="F666" s="115"/>
      <c r="G666" s="115"/>
      <c r="H666" s="114"/>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3"/>
      <c r="AR666" s="103"/>
      <c r="AS666" s="103"/>
      <c r="AT666" s="103"/>
      <c r="AU666" s="103"/>
    </row>
    <row r="667" spans="2:47" s="101" customFormat="1" ht="11.4">
      <c r="B667" s="115"/>
      <c r="C667" s="115"/>
      <c r="D667" s="115"/>
      <c r="E667" s="115"/>
      <c r="F667" s="115"/>
      <c r="G667" s="115"/>
      <c r="H667" s="114"/>
      <c r="I667" s="103"/>
      <c r="J667" s="103"/>
      <c r="K667" s="103"/>
      <c r="L667" s="103"/>
      <c r="M667" s="103"/>
      <c r="N667" s="103"/>
      <c r="O667" s="103"/>
      <c r="P667" s="103"/>
      <c r="Q667" s="103"/>
      <c r="R667" s="103"/>
      <c r="S667" s="103"/>
      <c r="T667" s="103"/>
      <c r="U667" s="103"/>
      <c r="V667" s="103"/>
      <c r="W667" s="103"/>
      <c r="X667" s="103"/>
      <c r="Y667" s="103"/>
      <c r="Z667" s="103"/>
      <c r="AA667" s="103"/>
      <c r="AB667" s="103"/>
      <c r="AC667" s="103"/>
      <c r="AD667" s="103"/>
      <c r="AE667" s="103"/>
      <c r="AF667" s="103"/>
      <c r="AG667" s="103"/>
      <c r="AH667" s="103"/>
      <c r="AI667" s="103"/>
      <c r="AJ667" s="103"/>
      <c r="AK667" s="103"/>
      <c r="AL667" s="103"/>
      <c r="AM667" s="103"/>
      <c r="AN667" s="103"/>
      <c r="AO667" s="103"/>
      <c r="AP667" s="103"/>
      <c r="AQ667" s="103"/>
      <c r="AR667" s="103"/>
      <c r="AS667" s="103"/>
      <c r="AT667" s="103"/>
      <c r="AU667" s="103"/>
    </row>
    <row r="668" spans="2:47" s="101" customFormat="1" ht="11.4">
      <c r="B668" s="115"/>
      <c r="C668" s="115"/>
      <c r="D668" s="115"/>
      <c r="E668" s="115"/>
      <c r="F668" s="115"/>
      <c r="G668" s="115"/>
      <c r="H668" s="114"/>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c r="AL668" s="103"/>
      <c r="AM668" s="103"/>
      <c r="AN668" s="103"/>
      <c r="AO668" s="103"/>
      <c r="AP668" s="103"/>
      <c r="AQ668" s="103"/>
      <c r="AR668" s="103"/>
      <c r="AS668" s="103"/>
      <c r="AT668" s="103"/>
      <c r="AU668" s="103"/>
    </row>
    <row r="669" spans="2:47" s="101" customFormat="1" ht="11.4">
      <c r="B669" s="115"/>
      <c r="C669" s="115"/>
      <c r="D669" s="115"/>
      <c r="E669" s="115"/>
      <c r="F669" s="115"/>
      <c r="G669" s="115"/>
      <c r="H669" s="114"/>
      <c r="I669" s="103"/>
      <c r="J669" s="103"/>
      <c r="K669" s="103"/>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c r="AI669" s="103"/>
      <c r="AJ669" s="103"/>
      <c r="AK669" s="103"/>
      <c r="AL669" s="103"/>
      <c r="AM669" s="103"/>
      <c r="AN669" s="103"/>
      <c r="AO669" s="103"/>
      <c r="AP669" s="103"/>
      <c r="AQ669" s="103"/>
      <c r="AR669" s="103"/>
      <c r="AS669" s="103"/>
      <c r="AT669" s="103"/>
      <c r="AU669" s="103"/>
    </row>
    <row r="670" spans="2:47" s="101" customFormat="1" ht="11.4">
      <c r="B670" s="115"/>
      <c r="C670" s="115"/>
      <c r="D670" s="115"/>
      <c r="E670" s="115"/>
      <c r="F670" s="115"/>
      <c r="G670" s="115"/>
      <c r="H670" s="114"/>
      <c r="I670" s="103"/>
      <c r="J670" s="103"/>
      <c r="K670" s="103"/>
      <c r="L670" s="103"/>
      <c r="M670" s="103"/>
      <c r="N670" s="103"/>
      <c r="O670" s="103"/>
      <c r="P670" s="103"/>
      <c r="Q670" s="103"/>
      <c r="R670" s="103"/>
      <c r="S670" s="103"/>
      <c r="T670" s="103"/>
      <c r="U670" s="103"/>
      <c r="V670" s="103"/>
      <c r="W670" s="103"/>
      <c r="X670" s="103"/>
      <c r="Y670" s="103"/>
      <c r="Z670" s="103"/>
      <c r="AA670" s="103"/>
      <c r="AB670" s="103"/>
      <c r="AC670" s="103"/>
      <c r="AD670" s="103"/>
      <c r="AE670" s="103"/>
      <c r="AF670" s="103"/>
      <c r="AG670" s="103"/>
      <c r="AH670" s="103"/>
      <c r="AI670" s="103"/>
      <c r="AJ670" s="103"/>
      <c r="AK670" s="103"/>
      <c r="AL670" s="103"/>
      <c r="AM670" s="103"/>
      <c r="AN670" s="103"/>
      <c r="AO670" s="103"/>
      <c r="AP670" s="103"/>
      <c r="AQ670" s="103"/>
      <c r="AR670" s="103"/>
      <c r="AS670" s="103"/>
      <c r="AT670" s="103"/>
      <c r="AU670" s="103"/>
    </row>
    <row r="671" spans="2:47" s="101" customFormat="1" ht="11.4">
      <c r="B671" s="115"/>
      <c r="C671" s="115"/>
      <c r="D671" s="115"/>
      <c r="E671" s="115"/>
      <c r="F671" s="115"/>
      <c r="G671" s="115"/>
      <c r="H671" s="114"/>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3"/>
      <c r="AR671" s="103"/>
      <c r="AS671" s="103"/>
      <c r="AT671" s="103"/>
      <c r="AU671" s="103"/>
    </row>
    <row r="672" spans="2:47" s="101" customFormat="1" ht="11.4">
      <c r="B672" s="115"/>
      <c r="C672" s="115"/>
      <c r="D672" s="115"/>
      <c r="E672" s="115"/>
      <c r="F672" s="115"/>
      <c r="G672" s="115"/>
      <c r="H672" s="114"/>
      <c r="I672" s="103"/>
      <c r="J672" s="103"/>
      <c r="K672" s="103"/>
      <c r="L672" s="103"/>
      <c r="M672" s="103"/>
      <c r="N672" s="103"/>
      <c r="O672" s="103"/>
      <c r="P672" s="103"/>
      <c r="Q672" s="103"/>
      <c r="R672" s="103"/>
      <c r="S672" s="103"/>
      <c r="T672" s="103"/>
      <c r="U672" s="103"/>
      <c r="V672" s="103"/>
      <c r="W672" s="103"/>
      <c r="X672" s="103"/>
      <c r="Y672" s="103"/>
      <c r="Z672" s="103"/>
      <c r="AA672" s="103"/>
      <c r="AB672" s="103"/>
      <c r="AC672" s="103"/>
      <c r="AD672" s="103"/>
      <c r="AE672" s="103"/>
      <c r="AF672" s="103"/>
      <c r="AG672" s="103"/>
      <c r="AH672" s="103"/>
      <c r="AI672" s="103"/>
      <c r="AJ672" s="103"/>
      <c r="AK672" s="103"/>
      <c r="AL672" s="103"/>
      <c r="AM672" s="103"/>
      <c r="AN672" s="103"/>
      <c r="AO672" s="103"/>
      <c r="AP672" s="103"/>
      <c r="AQ672" s="103"/>
      <c r="AR672" s="103"/>
      <c r="AS672" s="103"/>
      <c r="AT672" s="103"/>
      <c r="AU672" s="103"/>
    </row>
    <row r="673" spans="2:47" s="101" customFormat="1" ht="11.4">
      <c r="B673" s="115"/>
      <c r="C673" s="115"/>
      <c r="D673" s="115"/>
      <c r="E673" s="115"/>
      <c r="F673" s="115"/>
      <c r="G673" s="115"/>
      <c r="H673" s="114"/>
      <c r="I673" s="103"/>
      <c r="J673" s="103"/>
      <c r="K673" s="103"/>
      <c r="L673" s="103"/>
      <c r="M673" s="103"/>
      <c r="N673" s="103"/>
      <c r="O673" s="103"/>
      <c r="P673" s="103"/>
      <c r="Q673" s="103"/>
      <c r="R673" s="103"/>
      <c r="S673" s="103"/>
      <c r="T673" s="103"/>
      <c r="U673" s="103"/>
      <c r="V673" s="103"/>
      <c r="W673" s="103"/>
      <c r="X673" s="103"/>
      <c r="Y673" s="103"/>
      <c r="Z673" s="103"/>
      <c r="AA673" s="103"/>
      <c r="AB673" s="103"/>
      <c r="AC673" s="103"/>
      <c r="AD673" s="103"/>
      <c r="AE673" s="103"/>
      <c r="AF673" s="103"/>
      <c r="AG673" s="103"/>
      <c r="AH673" s="103"/>
      <c r="AI673" s="103"/>
      <c r="AJ673" s="103"/>
      <c r="AK673" s="103"/>
      <c r="AL673" s="103"/>
      <c r="AM673" s="103"/>
      <c r="AN673" s="103"/>
      <c r="AO673" s="103"/>
      <c r="AP673" s="103"/>
      <c r="AQ673" s="103"/>
      <c r="AR673" s="103"/>
      <c r="AS673" s="103"/>
      <c r="AT673" s="103"/>
      <c r="AU673" s="103"/>
    </row>
    <row r="674" spans="2:47" s="101" customFormat="1" ht="11.4">
      <c r="B674" s="115"/>
      <c r="C674" s="115"/>
      <c r="D674" s="115"/>
      <c r="E674" s="115"/>
      <c r="F674" s="115"/>
      <c r="G674" s="115"/>
      <c r="H674" s="114"/>
      <c r="I674" s="103"/>
      <c r="J674" s="103"/>
      <c r="K674" s="103"/>
      <c r="L674" s="103"/>
      <c r="M674" s="103"/>
      <c r="N674" s="103"/>
      <c r="O674" s="103"/>
      <c r="P674" s="103"/>
      <c r="Q674" s="103"/>
      <c r="R674" s="103"/>
      <c r="S674" s="103"/>
      <c r="T674" s="103"/>
      <c r="U674" s="103"/>
      <c r="V674" s="103"/>
      <c r="W674" s="103"/>
      <c r="X674" s="103"/>
      <c r="Y674" s="103"/>
      <c r="Z674" s="103"/>
      <c r="AA674" s="103"/>
      <c r="AB674" s="103"/>
      <c r="AC674" s="103"/>
      <c r="AD674" s="103"/>
      <c r="AE674" s="103"/>
      <c r="AF674" s="103"/>
      <c r="AG674" s="103"/>
      <c r="AH674" s="103"/>
      <c r="AI674" s="103"/>
      <c r="AJ674" s="103"/>
      <c r="AK674" s="103"/>
      <c r="AL674" s="103"/>
      <c r="AM674" s="103"/>
      <c r="AN674" s="103"/>
      <c r="AO674" s="103"/>
      <c r="AP674" s="103"/>
      <c r="AQ674" s="103"/>
      <c r="AR674" s="103"/>
      <c r="AS674" s="103"/>
      <c r="AT674" s="103"/>
      <c r="AU674" s="103"/>
    </row>
    <row r="675" spans="2:47" s="101" customFormat="1" ht="11.4">
      <c r="B675" s="125"/>
      <c r="C675" s="125"/>
      <c r="D675" s="55"/>
      <c r="E675" s="125"/>
      <c r="F675" s="125"/>
      <c r="G675" s="125"/>
      <c r="H675" s="124"/>
      <c r="I675" s="103"/>
      <c r="J675" s="103"/>
      <c r="K675" s="103"/>
      <c r="L675" s="103"/>
      <c r="M675" s="103"/>
      <c r="N675" s="103"/>
      <c r="O675" s="103"/>
      <c r="P675" s="103"/>
      <c r="Q675" s="103"/>
      <c r="R675" s="103"/>
      <c r="S675" s="103"/>
      <c r="T675" s="103"/>
      <c r="U675" s="103"/>
      <c r="V675" s="103"/>
      <c r="W675" s="103"/>
      <c r="X675" s="103"/>
      <c r="Y675" s="103"/>
      <c r="Z675" s="103"/>
      <c r="AA675" s="103"/>
      <c r="AB675" s="103"/>
      <c r="AC675" s="103"/>
      <c r="AD675" s="103"/>
      <c r="AE675" s="103"/>
      <c r="AF675" s="103"/>
      <c r="AG675" s="103"/>
      <c r="AH675" s="103"/>
      <c r="AI675" s="103"/>
      <c r="AJ675" s="103"/>
      <c r="AK675" s="103"/>
      <c r="AL675" s="103"/>
      <c r="AM675" s="103"/>
      <c r="AN675" s="103"/>
      <c r="AO675" s="103"/>
      <c r="AP675" s="103"/>
      <c r="AQ675" s="103"/>
      <c r="AR675" s="103"/>
      <c r="AS675" s="103"/>
      <c r="AT675" s="103"/>
      <c r="AU675" s="103"/>
    </row>
    <row r="676" spans="2:47" s="101" customFormat="1" ht="12">
      <c r="B676" s="138" t="s">
        <v>28</v>
      </c>
      <c r="C676" s="145"/>
      <c r="D676" s="146"/>
      <c r="E676" s="106"/>
      <c r="F676" s="106"/>
      <c r="G676" s="106"/>
      <c r="H676" s="9">
        <f>SUM(H621:H675)</f>
        <v>0</v>
      </c>
      <c r="I676" s="103"/>
      <c r="J676" s="103"/>
      <c r="K676" s="103"/>
      <c r="L676" s="103"/>
      <c r="M676" s="103"/>
      <c r="N676" s="103"/>
      <c r="O676" s="103"/>
      <c r="P676" s="103"/>
      <c r="Q676" s="103"/>
      <c r="R676" s="103"/>
      <c r="S676" s="103"/>
      <c r="T676" s="103"/>
      <c r="U676" s="103"/>
      <c r="V676" s="103"/>
      <c r="W676" s="103"/>
      <c r="X676" s="103"/>
      <c r="Y676" s="103"/>
      <c r="Z676" s="103"/>
      <c r="AA676" s="103"/>
      <c r="AB676" s="103"/>
      <c r="AC676" s="103"/>
      <c r="AD676" s="103"/>
      <c r="AE676" s="103"/>
      <c r="AF676" s="103"/>
      <c r="AG676" s="103"/>
      <c r="AH676" s="103"/>
      <c r="AI676" s="103"/>
      <c r="AJ676" s="103"/>
      <c r="AK676" s="103"/>
      <c r="AL676" s="103"/>
      <c r="AM676" s="103"/>
      <c r="AN676" s="103"/>
      <c r="AO676" s="103"/>
      <c r="AP676" s="103"/>
      <c r="AQ676" s="103"/>
      <c r="AR676" s="103"/>
      <c r="AS676" s="103"/>
      <c r="AT676" s="103"/>
      <c r="AU676" s="103"/>
    </row>
    <row r="677" spans="2:47" s="101" customFormat="1" ht="12">
      <c r="B677" s="48"/>
      <c r="C677" s="48"/>
      <c r="D677" s="130">
        <v>210</v>
      </c>
      <c r="E677" s="99"/>
      <c r="F677" s="99"/>
      <c r="G677" s="99"/>
      <c r="H677" s="99"/>
      <c r="I677" s="103"/>
      <c r="J677" s="103"/>
      <c r="K677" s="103"/>
      <c r="L677" s="103"/>
      <c r="M677" s="103"/>
      <c r="N677" s="103"/>
      <c r="O677" s="103"/>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3"/>
      <c r="AM677" s="103"/>
      <c r="AN677" s="103"/>
      <c r="AO677" s="103"/>
      <c r="AP677" s="103"/>
      <c r="AQ677" s="103"/>
      <c r="AR677" s="103"/>
      <c r="AS677" s="103"/>
      <c r="AT677" s="103"/>
      <c r="AU677" s="103"/>
    </row>
    <row r="678" spans="2:47" s="101" customFormat="1" ht="13.8">
      <c r="B678" s="95" t="s">
        <v>190</v>
      </c>
      <c r="C678" s="35"/>
      <c r="D678" s="35"/>
      <c r="E678" s="96"/>
      <c r="F678" s="96"/>
      <c r="G678" s="96"/>
      <c r="H678" s="96"/>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row>
    <row r="679" spans="2:47" s="101" customFormat="1" ht="13.8">
      <c r="B679" s="95" t="str">
        <f>B611</f>
        <v>SECTION B - REHABILITATION OF ROAD PAVEMENTS AT KATHERINE STREET</v>
      </c>
      <c r="C679" s="35"/>
      <c r="D679" s="35"/>
      <c r="E679" s="96"/>
      <c r="F679" s="96"/>
      <c r="G679" s="96"/>
      <c r="H679" s="96"/>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row>
    <row r="680" spans="2:47" s="101" customFormat="1" ht="12">
      <c r="B680" s="48"/>
      <c r="C680" s="48"/>
      <c r="D680" s="48"/>
      <c r="E680" s="99"/>
      <c r="F680" s="99"/>
      <c r="G680" s="99"/>
      <c r="H680" s="359"/>
      <c r="I680" s="103"/>
      <c r="J680" s="103"/>
      <c r="K680" s="103"/>
      <c r="L680" s="103"/>
      <c r="M680" s="103"/>
      <c r="N680" s="103"/>
      <c r="O680" s="103"/>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c r="AL680" s="103"/>
      <c r="AM680" s="103"/>
      <c r="AN680" s="103"/>
      <c r="AO680" s="103"/>
      <c r="AP680" s="103"/>
      <c r="AQ680" s="103"/>
      <c r="AR680" s="103"/>
      <c r="AS680" s="103"/>
      <c r="AT680" s="103"/>
      <c r="AU680" s="103"/>
    </row>
    <row r="681" spans="2:47" s="101" customFormat="1" ht="11.4">
      <c r="B681" s="102" t="s">
        <v>1</v>
      </c>
      <c r="C681" s="102" t="s">
        <v>2</v>
      </c>
      <c r="D681" s="102" t="s">
        <v>3</v>
      </c>
      <c r="E681" s="102" t="s">
        <v>4</v>
      </c>
      <c r="F681" s="102" t="s">
        <v>5</v>
      </c>
      <c r="G681" s="102" t="s">
        <v>6</v>
      </c>
      <c r="H681" s="9" t="s">
        <v>7</v>
      </c>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3"/>
      <c r="AR681" s="103"/>
      <c r="AS681" s="103"/>
      <c r="AT681" s="103"/>
      <c r="AU681" s="103"/>
    </row>
    <row r="682" spans="2:47" s="101" customFormat="1" ht="11.4">
      <c r="B682" s="104"/>
      <c r="C682" s="142"/>
      <c r="D682" s="20" t="s">
        <v>123</v>
      </c>
      <c r="E682" s="106"/>
      <c r="F682" s="106"/>
      <c r="G682" s="106"/>
      <c r="H682" s="9"/>
      <c r="I682" s="103"/>
      <c r="J682" s="103"/>
      <c r="K682" s="103"/>
      <c r="L682" s="103"/>
      <c r="M682" s="103"/>
      <c r="N682" s="103"/>
      <c r="O682" s="103"/>
      <c r="P682" s="103"/>
      <c r="Q682" s="103"/>
      <c r="R682" s="103"/>
      <c r="S682" s="103"/>
      <c r="T682" s="103"/>
      <c r="U682" s="103"/>
      <c r="V682" s="103"/>
      <c r="W682" s="103"/>
      <c r="X682" s="103"/>
      <c r="Y682" s="103"/>
      <c r="Z682" s="103"/>
      <c r="AA682" s="103"/>
      <c r="AB682" s="103"/>
      <c r="AC682" s="103"/>
      <c r="AD682" s="103"/>
      <c r="AE682" s="103"/>
      <c r="AF682" s="103"/>
      <c r="AG682" s="103"/>
      <c r="AH682" s="103"/>
      <c r="AI682" s="103"/>
      <c r="AJ682" s="103"/>
      <c r="AK682" s="103"/>
      <c r="AL682" s="103"/>
      <c r="AM682" s="103"/>
      <c r="AN682" s="103"/>
      <c r="AO682" s="103"/>
      <c r="AP682" s="103"/>
      <c r="AQ682" s="103"/>
      <c r="AR682" s="103"/>
      <c r="AS682" s="103"/>
      <c r="AT682" s="103"/>
      <c r="AU682" s="103"/>
    </row>
    <row r="683" spans="2:47" s="101" customFormat="1" ht="11.4">
      <c r="B683" s="143" t="s">
        <v>124</v>
      </c>
      <c r="C683" s="143"/>
      <c r="D683" s="144" t="s">
        <v>125</v>
      </c>
      <c r="E683" s="143"/>
      <c r="F683" s="143"/>
      <c r="G683" s="143"/>
      <c r="H683" s="110"/>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3"/>
      <c r="AR683" s="103"/>
      <c r="AS683" s="103"/>
      <c r="AT683" s="103"/>
      <c r="AU683" s="103"/>
    </row>
    <row r="684" spans="2:47" s="101" customFormat="1" ht="12">
      <c r="B684" s="119"/>
      <c r="C684" s="119"/>
      <c r="D684" s="120"/>
      <c r="E684" s="119"/>
      <c r="F684" s="119"/>
      <c r="G684" s="119"/>
      <c r="H684" s="114"/>
      <c r="I684" s="100"/>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3"/>
      <c r="AR684" s="103"/>
      <c r="AS684" s="103"/>
      <c r="AT684" s="103"/>
      <c r="AU684" s="103"/>
    </row>
    <row r="685" spans="2:47" s="101" customFormat="1" ht="22.8">
      <c r="B685" s="188" t="s">
        <v>126</v>
      </c>
      <c r="C685" s="188"/>
      <c r="D685" s="173" t="s">
        <v>229</v>
      </c>
      <c r="E685" s="188"/>
      <c r="F685" s="119"/>
      <c r="G685" s="188"/>
      <c r="H685" s="189"/>
      <c r="I685" s="97"/>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c r="AM685" s="103"/>
      <c r="AN685" s="103"/>
      <c r="AO685" s="103"/>
      <c r="AP685" s="103"/>
      <c r="AQ685" s="103"/>
      <c r="AR685" s="103"/>
      <c r="AS685" s="103"/>
      <c r="AT685" s="103"/>
      <c r="AU685" s="103"/>
    </row>
    <row r="686" spans="2:47" s="101" customFormat="1" ht="13.8">
      <c r="B686" s="119"/>
      <c r="C686" s="119"/>
      <c r="D686" s="120"/>
      <c r="E686" s="119"/>
      <c r="F686" s="119"/>
      <c r="G686" s="119"/>
      <c r="H686" s="114"/>
      <c r="I686" s="97"/>
      <c r="J686" s="103"/>
      <c r="K686" s="103"/>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c r="AG686" s="103"/>
      <c r="AH686" s="103"/>
      <c r="AI686" s="103"/>
      <c r="AJ686" s="103"/>
      <c r="AK686" s="103"/>
      <c r="AL686" s="103"/>
      <c r="AM686" s="103"/>
      <c r="AN686" s="103"/>
      <c r="AO686" s="103"/>
      <c r="AP686" s="103"/>
      <c r="AQ686" s="103"/>
      <c r="AR686" s="103"/>
      <c r="AS686" s="103"/>
      <c r="AT686" s="103"/>
      <c r="AU686" s="103"/>
    </row>
    <row r="687" spans="2:47" s="101" customFormat="1" ht="12">
      <c r="B687" s="119"/>
      <c r="C687" s="119"/>
      <c r="D687" s="120" t="s">
        <v>227</v>
      </c>
      <c r="E687" s="119"/>
      <c r="F687" s="119"/>
      <c r="G687" s="119"/>
      <c r="H687" s="114"/>
      <c r="I687" s="100"/>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row>
    <row r="688" spans="2:47" s="101" customFormat="1" ht="11.4">
      <c r="B688" s="119"/>
      <c r="C688" s="119"/>
      <c r="D688" s="120"/>
      <c r="E688" s="114"/>
      <c r="F688" s="114"/>
      <c r="G688" s="119"/>
      <c r="H688" s="114"/>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row>
    <row r="689" spans="1:47" s="101" customFormat="1" ht="11.4">
      <c r="B689" s="119"/>
      <c r="C689" s="119"/>
      <c r="D689" s="120" t="s">
        <v>228</v>
      </c>
      <c r="E689" s="114" t="s">
        <v>15</v>
      </c>
      <c r="F689" s="149">
        <v>3000</v>
      </c>
      <c r="G689" s="183"/>
      <c r="H689" s="114">
        <f>F689*G689</f>
        <v>0</v>
      </c>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row>
    <row r="690" spans="1:47" s="48" customFormat="1" ht="12">
      <c r="B690" s="119"/>
      <c r="C690" s="119"/>
      <c r="D690" s="120"/>
      <c r="E690" s="114"/>
      <c r="F690" s="149"/>
      <c r="G690" s="119"/>
      <c r="H690" s="114"/>
      <c r="I690" s="103"/>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c r="AN690" s="100"/>
      <c r="AO690" s="100"/>
      <c r="AP690" s="100"/>
      <c r="AQ690" s="100"/>
      <c r="AR690" s="100"/>
      <c r="AS690" s="100"/>
      <c r="AT690" s="100"/>
      <c r="AU690" s="100"/>
    </row>
    <row r="691" spans="1:47" s="35" customFormat="1" ht="13.8">
      <c r="B691" s="188" t="s">
        <v>127</v>
      </c>
      <c r="C691" s="188"/>
      <c r="D691" s="173" t="s">
        <v>128</v>
      </c>
      <c r="E691" s="189"/>
      <c r="F691" s="149"/>
      <c r="G691" s="188"/>
      <c r="H691" s="189"/>
      <c r="I691" s="103"/>
      <c r="J691" s="97"/>
      <c r="K691" s="97"/>
      <c r="L691" s="97"/>
      <c r="M691" s="97"/>
      <c r="N691" s="97"/>
      <c r="O691" s="97"/>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c r="AU691" s="97"/>
    </row>
    <row r="692" spans="1:47" s="35" customFormat="1" ht="13.8">
      <c r="B692" s="115"/>
      <c r="C692" s="115"/>
      <c r="D692" s="120"/>
      <c r="E692" s="114"/>
      <c r="F692" s="149"/>
      <c r="G692" s="115"/>
      <c r="H692" s="114"/>
      <c r="I692" s="103"/>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c r="AU692" s="97"/>
    </row>
    <row r="693" spans="1:47" s="101" customFormat="1" ht="11.4">
      <c r="A693" s="101">
        <v>1273</v>
      </c>
      <c r="B693" s="115"/>
      <c r="C693" s="115"/>
      <c r="D693" s="120" t="s">
        <v>129</v>
      </c>
      <c r="E693" s="114" t="s">
        <v>130</v>
      </c>
      <c r="F693" s="149">
        <v>250</v>
      </c>
      <c r="G693" s="184"/>
      <c r="H693" s="114">
        <f>G693*F693</f>
        <v>0</v>
      </c>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row>
    <row r="694" spans="1:47" s="101" customFormat="1" ht="11.4">
      <c r="B694" s="115"/>
      <c r="C694" s="115"/>
      <c r="D694" s="120"/>
      <c r="E694" s="114"/>
      <c r="F694" s="149"/>
      <c r="G694" s="115"/>
      <c r="H694" s="114"/>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row>
    <row r="695" spans="1:47" s="101" customFormat="1" ht="11.4">
      <c r="B695" s="115"/>
      <c r="C695" s="115"/>
      <c r="D695" s="120"/>
      <c r="E695" s="114"/>
      <c r="F695" s="149"/>
      <c r="G695" s="115"/>
      <c r="H695" s="114"/>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row>
    <row r="696" spans="1:47" s="101" customFormat="1" ht="11.4">
      <c r="B696" s="119" t="s">
        <v>304</v>
      </c>
      <c r="C696" s="115"/>
      <c r="D696" s="120" t="s">
        <v>305</v>
      </c>
      <c r="E696" s="114" t="s">
        <v>306</v>
      </c>
      <c r="F696" s="149">
        <v>2625</v>
      </c>
      <c r="G696" s="184"/>
      <c r="H696" s="114">
        <f>G696*F696</f>
        <v>0</v>
      </c>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row>
    <row r="697" spans="1:47" s="101" customFormat="1" ht="11.4">
      <c r="B697" s="115"/>
      <c r="C697" s="115"/>
      <c r="D697" s="120"/>
      <c r="E697" s="115"/>
      <c r="F697" s="115"/>
      <c r="G697" s="115"/>
      <c r="H697" s="114"/>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row>
    <row r="698" spans="1:47" s="101" customFormat="1" ht="11.4">
      <c r="B698" s="115"/>
      <c r="C698" s="115"/>
      <c r="D698" s="115"/>
      <c r="E698" s="115"/>
      <c r="F698" s="115"/>
      <c r="G698" s="115"/>
      <c r="H698" s="114"/>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row>
    <row r="699" spans="1:47" s="101" customFormat="1" ht="11.4">
      <c r="B699" s="115"/>
      <c r="C699" s="115"/>
      <c r="D699" s="115"/>
      <c r="E699" s="115"/>
      <c r="F699" s="115"/>
      <c r="G699" s="115"/>
      <c r="H699" s="114"/>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row>
    <row r="700" spans="1:47" s="101" customFormat="1" ht="11.4">
      <c r="B700" s="115"/>
      <c r="C700" s="115"/>
      <c r="D700" s="115"/>
      <c r="E700" s="115"/>
      <c r="F700" s="115"/>
      <c r="G700" s="115"/>
      <c r="H700" s="114"/>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row>
    <row r="701" spans="1:47" s="101" customFormat="1" ht="11.4">
      <c r="B701" s="115"/>
      <c r="C701" s="115"/>
      <c r="D701" s="115"/>
      <c r="E701" s="115"/>
      <c r="F701" s="115"/>
      <c r="G701" s="115"/>
      <c r="H701" s="114"/>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c r="AL701" s="103"/>
      <c r="AM701" s="103"/>
      <c r="AN701" s="103"/>
      <c r="AO701" s="103"/>
      <c r="AP701" s="103"/>
      <c r="AQ701" s="103"/>
      <c r="AR701" s="103"/>
      <c r="AS701" s="103"/>
      <c r="AT701" s="103"/>
      <c r="AU701" s="103"/>
    </row>
    <row r="702" spans="1:47" s="101" customFormat="1" ht="11.4">
      <c r="B702" s="115"/>
      <c r="C702" s="115"/>
      <c r="D702" s="115"/>
      <c r="E702" s="115"/>
      <c r="F702" s="115"/>
      <c r="G702" s="115"/>
      <c r="H702" s="114"/>
      <c r="I702" s="103"/>
      <c r="J702" s="103"/>
      <c r="K702" s="103"/>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c r="AG702" s="103"/>
      <c r="AH702" s="103"/>
      <c r="AI702" s="103"/>
      <c r="AJ702" s="103"/>
      <c r="AK702" s="103"/>
      <c r="AL702" s="103"/>
      <c r="AM702" s="103"/>
      <c r="AN702" s="103"/>
      <c r="AO702" s="103"/>
      <c r="AP702" s="103"/>
      <c r="AQ702" s="103"/>
      <c r="AR702" s="103"/>
      <c r="AS702" s="103"/>
      <c r="AT702" s="103"/>
      <c r="AU702" s="103"/>
    </row>
    <row r="703" spans="1:47" s="101" customFormat="1" ht="11.4">
      <c r="B703" s="115"/>
      <c r="C703" s="115"/>
      <c r="D703" s="115"/>
      <c r="E703" s="115"/>
      <c r="F703" s="115"/>
      <c r="G703" s="115"/>
      <c r="H703" s="114"/>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3"/>
      <c r="AR703" s="103"/>
      <c r="AS703" s="103"/>
      <c r="AT703" s="103"/>
      <c r="AU703" s="103"/>
    </row>
    <row r="704" spans="1:47" s="101" customFormat="1" ht="11.4">
      <c r="B704" s="115"/>
      <c r="C704" s="115"/>
      <c r="D704" s="115"/>
      <c r="E704" s="115"/>
      <c r="F704" s="115"/>
      <c r="G704" s="115"/>
      <c r="H704" s="114"/>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c r="AL704" s="103"/>
      <c r="AM704" s="103"/>
      <c r="AN704" s="103"/>
      <c r="AO704" s="103"/>
      <c r="AP704" s="103"/>
      <c r="AQ704" s="103"/>
      <c r="AR704" s="103"/>
      <c r="AS704" s="103"/>
      <c r="AT704" s="103"/>
      <c r="AU704" s="103"/>
    </row>
    <row r="705" spans="2:47" s="101" customFormat="1" ht="11.4">
      <c r="B705" s="115"/>
      <c r="C705" s="115"/>
      <c r="D705" s="115"/>
      <c r="E705" s="115"/>
      <c r="F705" s="115"/>
      <c r="G705" s="115"/>
      <c r="H705" s="114"/>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c r="AL705" s="103"/>
      <c r="AM705" s="103"/>
      <c r="AN705" s="103"/>
      <c r="AO705" s="103"/>
      <c r="AP705" s="103"/>
      <c r="AQ705" s="103"/>
      <c r="AR705" s="103"/>
      <c r="AS705" s="103"/>
      <c r="AT705" s="103"/>
      <c r="AU705" s="103"/>
    </row>
    <row r="706" spans="2:47" s="101" customFormat="1" ht="11.4">
      <c r="B706" s="115"/>
      <c r="C706" s="115"/>
      <c r="D706" s="115"/>
      <c r="E706" s="115"/>
      <c r="F706" s="115"/>
      <c r="G706" s="115"/>
      <c r="H706" s="114"/>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3"/>
      <c r="AR706" s="103"/>
      <c r="AS706" s="103"/>
      <c r="AT706" s="103"/>
      <c r="AU706" s="103"/>
    </row>
    <row r="707" spans="2:47" s="101" customFormat="1" ht="11.4">
      <c r="B707" s="115"/>
      <c r="C707" s="115"/>
      <c r="D707" s="115"/>
      <c r="E707" s="115"/>
      <c r="F707" s="115"/>
      <c r="G707" s="115"/>
      <c r="H707" s="114"/>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c r="AL707" s="103"/>
      <c r="AM707" s="103"/>
      <c r="AN707" s="103"/>
      <c r="AO707" s="103"/>
      <c r="AP707" s="103"/>
      <c r="AQ707" s="103"/>
      <c r="AR707" s="103"/>
      <c r="AS707" s="103"/>
      <c r="AT707" s="103"/>
      <c r="AU707" s="103"/>
    </row>
    <row r="708" spans="2:47" s="101" customFormat="1" ht="11.4">
      <c r="B708" s="115"/>
      <c r="C708" s="115"/>
      <c r="D708" s="115"/>
      <c r="E708" s="115"/>
      <c r="F708" s="115"/>
      <c r="G708" s="115"/>
      <c r="H708" s="114"/>
      <c r="I708" s="103"/>
      <c r="J708" s="103"/>
      <c r="K708" s="103"/>
      <c r="L708" s="103"/>
      <c r="M708" s="103"/>
      <c r="N708" s="103"/>
      <c r="O708" s="103"/>
      <c r="P708" s="103"/>
      <c r="Q708" s="103"/>
      <c r="R708" s="103"/>
      <c r="S708" s="103"/>
      <c r="T708" s="103"/>
      <c r="U708" s="103"/>
      <c r="V708" s="103"/>
      <c r="W708" s="103"/>
      <c r="X708" s="103"/>
      <c r="Y708" s="103"/>
      <c r="Z708" s="103"/>
      <c r="AA708" s="103"/>
      <c r="AB708" s="103"/>
      <c r="AC708" s="103"/>
      <c r="AD708" s="103"/>
      <c r="AE708" s="103"/>
      <c r="AF708" s="103"/>
      <c r="AG708" s="103"/>
      <c r="AH708" s="103"/>
      <c r="AI708" s="103"/>
      <c r="AJ708" s="103"/>
      <c r="AK708" s="103"/>
      <c r="AL708" s="103"/>
      <c r="AM708" s="103"/>
      <c r="AN708" s="103"/>
      <c r="AO708" s="103"/>
      <c r="AP708" s="103"/>
      <c r="AQ708" s="103"/>
      <c r="AR708" s="103"/>
      <c r="AS708" s="103"/>
      <c r="AT708" s="103"/>
      <c r="AU708" s="103"/>
    </row>
    <row r="709" spans="2:47" s="101" customFormat="1" ht="11.4">
      <c r="B709" s="115"/>
      <c r="C709" s="115"/>
      <c r="D709" s="115"/>
      <c r="E709" s="115"/>
      <c r="F709" s="115"/>
      <c r="G709" s="115"/>
      <c r="H709" s="114"/>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3"/>
      <c r="AR709" s="103"/>
      <c r="AS709" s="103"/>
      <c r="AT709" s="103"/>
      <c r="AU709" s="103"/>
    </row>
    <row r="710" spans="2:47" s="101" customFormat="1" ht="11.4">
      <c r="B710" s="115"/>
      <c r="C710" s="115"/>
      <c r="D710" s="115"/>
      <c r="E710" s="115"/>
      <c r="F710" s="115"/>
      <c r="G710" s="115"/>
      <c r="H710" s="114"/>
      <c r="I710" s="103"/>
      <c r="J710" s="103"/>
      <c r="K710" s="103"/>
      <c r="L710" s="103"/>
      <c r="M710" s="103"/>
      <c r="N710" s="103"/>
      <c r="O710" s="103"/>
      <c r="P710" s="103"/>
      <c r="Q710" s="103"/>
      <c r="R710" s="103"/>
      <c r="S710" s="103"/>
      <c r="T710" s="103"/>
      <c r="U710" s="103"/>
      <c r="V710" s="103"/>
      <c r="W710" s="103"/>
      <c r="X710" s="103"/>
      <c r="Y710" s="103"/>
      <c r="Z710" s="103"/>
      <c r="AA710" s="103"/>
      <c r="AB710" s="103"/>
      <c r="AC710" s="103"/>
      <c r="AD710" s="103"/>
      <c r="AE710" s="103"/>
      <c r="AF710" s="103"/>
      <c r="AG710" s="103"/>
      <c r="AH710" s="103"/>
      <c r="AI710" s="103"/>
      <c r="AJ710" s="103"/>
      <c r="AK710" s="103"/>
      <c r="AL710" s="103"/>
      <c r="AM710" s="103"/>
      <c r="AN710" s="103"/>
      <c r="AO710" s="103"/>
      <c r="AP710" s="103"/>
      <c r="AQ710" s="103"/>
      <c r="AR710" s="103"/>
      <c r="AS710" s="103"/>
      <c r="AT710" s="103"/>
      <c r="AU710" s="103"/>
    </row>
    <row r="711" spans="2:47" s="101" customFormat="1" ht="11.4">
      <c r="B711" s="115"/>
      <c r="C711" s="115"/>
      <c r="D711" s="115"/>
      <c r="E711" s="115"/>
      <c r="F711" s="115"/>
      <c r="G711" s="115"/>
      <c r="H711" s="114"/>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3"/>
      <c r="AN711" s="103"/>
      <c r="AO711" s="103"/>
      <c r="AP711" s="103"/>
      <c r="AQ711" s="103"/>
      <c r="AR711" s="103"/>
      <c r="AS711" s="103"/>
      <c r="AT711" s="103"/>
      <c r="AU711" s="103"/>
    </row>
    <row r="712" spans="2:47" s="101" customFormat="1" ht="11.4">
      <c r="B712" s="115"/>
      <c r="C712" s="115"/>
      <c r="D712" s="115"/>
      <c r="E712" s="115"/>
      <c r="F712" s="115"/>
      <c r="G712" s="115"/>
      <c r="H712" s="114"/>
      <c r="I712" s="103"/>
      <c r="J712" s="103"/>
      <c r="K712" s="103"/>
      <c r="L712" s="103"/>
      <c r="M712" s="103"/>
      <c r="N712" s="103"/>
      <c r="O712" s="103"/>
      <c r="P712" s="103"/>
      <c r="Q712" s="103"/>
      <c r="R712" s="103"/>
      <c r="S712" s="103"/>
      <c r="T712" s="103"/>
      <c r="U712" s="103"/>
      <c r="V712" s="103"/>
      <c r="W712" s="103"/>
      <c r="X712" s="103"/>
      <c r="Y712" s="103"/>
      <c r="Z712" s="103"/>
      <c r="AA712" s="103"/>
      <c r="AB712" s="103"/>
      <c r="AC712" s="103"/>
      <c r="AD712" s="103"/>
      <c r="AE712" s="103"/>
      <c r="AF712" s="103"/>
      <c r="AG712" s="103"/>
      <c r="AH712" s="103"/>
      <c r="AI712" s="103"/>
      <c r="AJ712" s="103"/>
      <c r="AK712" s="103"/>
      <c r="AL712" s="103"/>
      <c r="AM712" s="103"/>
      <c r="AN712" s="103"/>
      <c r="AO712" s="103"/>
      <c r="AP712" s="103"/>
      <c r="AQ712" s="103"/>
      <c r="AR712" s="103"/>
      <c r="AS712" s="103"/>
      <c r="AT712" s="103"/>
      <c r="AU712" s="103"/>
    </row>
    <row r="713" spans="2:47" s="101" customFormat="1" ht="11.4">
      <c r="B713" s="115"/>
      <c r="C713" s="115"/>
      <c r="D713" s="115"/>
      <c r="E713" s="115"/>
      <c r="F713" s="115"/>
      <c r="G713" s="115"/>
      <c r="H713" s="114"/>
      <c r="J713" s="103"/>
      <c r="K713" s="103"/>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c r="AG713" s="103"/>
      <c r="AH713" s="103"/>
      <c r="AI713" s="103"/>
      <c r="AJ713" s="103"/>
      <c r="AK713" s="103"/>
      <c r="AL713" s="103"/>
      <c r="AM713" s="103"/>
      <c r="AN713" s="103"/>
      <c r="AO713" s="103"/>
      <c r="AP713" s="103"/>
      <c r="AQ713" s="103"/>
      <c r="AR713" s="103"/>
      <c r="AS713" s="103"/>
      <c r="AT713" s="103"/>
      <c r="AU713" s="103"/>
    </row>
    <row r="714" spans="2:47" s="101" customFormat="1" ht="11.4">
      <c r="B714" s="115"/>
      <c r="C714" s="115"/>
      <c r="D714" s="115"/>
      <c r="E714" s="115"/>
      <c r="F714" s="115"/>
      <c r="G714" s="115"/>
      <c r="H714" s="114"/>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3"/>
      <c r="AR714" s="103"/>
      <c r="AS714" s="103"/>
      <c r="AT714" s="103"/>
      <c r="AU714" s="103"/>
    </row>
    <row r="715" spans="2:47" s="101" customFormat="1" ht="11.4">
      <c r="B715" s="115"/>
      <c r="C715" s="115"/>
      <c r="D715" s="115"/>
      <c r="E715" s="115"/>
      <c r="F715" s="115"/>
      <c r="G715" s="115"/>
      <c r="H715" s="114"/>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c r="AM715" s="103"/>
      <c r="AN715" s="103"/>
      <c r="AO715" s="103"/>
      <c r="AP715" s="103"/>
      <c r="AQ715" s="103"/>
      <c r="AR715" s="103"/>
      <c r="AS715" s="103"/>
      <c r="AT715" s="103"/>
      <c r="AU715" s="103"/>
    </row>
    <row r="716" spans="2:47" s="101" customFormat="1" ht="11.4">
      <c r="B716" s="115"/>
      <c r="C716" s="115"/>
      <c r="D716" s="115"/>
      <c r="E716" s="115"/>
      <c r="F716" s="115"/>
      <c r="G716" s="115"/>
      <c r="H716" s="114"/>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c r="AL716" s="103"/>
      <c r="AM716" s="103"/>
      <c r="AN716" s="103"/>
      <c r="AO716" s="103"/>
      <c r="AP716" s="103"/>
      <c r="AQ716" s="103"/>
      <c r="AR716" s="103"/>
      <c r="AS716" s="103"/>
      <c r="AT716" s="103"/>
      <c r="AU716" s="103"/>
    </row>
    <row r="717" spans="2:47" s="101" customFormat="1" ht="11.4">
      <c r="B717" s="115"/>
      <c r="C717" s="115"/>
      <c r="D717" s="115"/>
      <c r="E717" s="115"/>
      <c r="F717" s="115"/>
      <c r="G717" s="115"/>
      <c r="H717" s="114"/>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c r="AL717" s="103"/>
      <c r="AM717" s="103"/>
      <c r="AN717" s="103"/>
      <c r="AO717" s="103"/>
      <c r="AP717" s="103"/>
      <c r="AQ717" s="103"/>
      <c r="AR717" s="103"/>
      <c r="AS717" s="103"/>
      <c r="AT717" s="103"/>
      <c r="AU717" s="103"/>
    </row>
    <row r="718" spans="2:47" s="101" customFormat="1" ht="11.4">
      <c r="B718" s="115"/>
      <c r="C718" s="115"/>
      <c r="D718" s="115"/>
      <c r="E718" s="115"/>
      <c r="F718" s="115"/>
      <c r="G718" s="115"/>
      <c r="H718" s="114"/>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c r="AL718" s="103"/>
      <c r="AM718" s="103"/>
      <c r="AN718" s="103"/>
      <c r="AO718" s="103"/>
      <c r="AP718" s="103"/>
      <c r="AQ718" s="103"/>
      <c r="AR718" s="103"/>
      <c r="AS718" s="103"/>
      <c r="AT718" s="103"/>
      <c r="AU718" s="103"/>
    </row>
    <row r="719" spans="2:47" s="101" customFormat="1" ht="11.4">
      <c r="B719" s="115"/>
      <c r="C719" s="115"/>
      <c r="D719" s="115"/>
      <c r="E719" s="115"/>
      <c r="F719" s="115"/>
      <c r="G719" s="115"/>
      <c r="H719" s="114"/>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c r="AL719" s="103"/>
      <c r="AM719" s="103"/>
      <c r="AN719" s="103"/>
      <c r="AO719" s="103"/>
      <c r="AP719" s="103"/>
      <c r="AQ719" s="103"/>
      <c r="AR719" s="103"/>
      <c r="AS719" s="103"/>
      <c r="AT719" s="103"/>
      <c r="AU719" s="103"/>
    </row>
    <row r="720" spans="2:47" s="101" customFormat="1" ht="11.4">
      <c r="B720" s="115"/>
      <c r="C720" s="115"/>
      <c r="D720" s="115"/>
      <c r="E720" s="115"/>
      <c r="F720" s="115"/>
      <c r="G720" s="115"/>
      <c r="H720" s="114"/>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c r="AL720" s="103"/>
      <c r="AM720" s="103"/>
      <c r="AN720" s="103"/>
      <c r="AO720" s="103"/>
      <c r="AP720" s="103"/>
      <c r="AQ720" s="103"/>
      <c r="AR720" s="103"/>
      <c r="AS720" s="103"/>
      <c r="AT720" s="103"/>
      <c r="AU720" s="103"/>
    </row>
    <row r="721" spans="2:47" s="101" customFormat="1" ht="11.4">
      <c r="B721" s="115"/>
      <c r="C721" s="115"/>
      <c r="D721" s="115"/>
      <c r="E721" s="115"/>
      <c r="F721" s="115"/>
      <c r="G721" s="115"/>
      <c r="H721" s="114"/>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c r="AL721" s="103"/>
      <c r="AM721" s="103"/>
      <c r="AN721" s="103"/>
      <c r="AO721" s="103"/>
      <c r="AP721" s="103"/>
      <c r="AQ721" s="103"/>
      <c r="AR721" s="103"/>
      <c r="AS721" s="103"/>
      <c r="AT721" s="103"/>
      <c r="AU721" s="103"/>
    </row>
    <row r="722" spans="2:47" s="101" customFormat="1" ht="11.4">
      <c r="B722" s="115"/>
      <c r="C722" s="115"/>
      <c r="D722" s="115"/>
      <c r="E722" s="115"/>
      <c r="F722" s="115"/>
      <c r="G722" s="115"/>
      <c r="H722" s="114"/>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c r="AL722" s="103"/>
      <c r="AM722" s="103"/>
      <c r="AN722" s="103"/>
      <c r="AO722" s="103"/>
      <c r="AP722" s="103"/>
      <c r="AQ722" s="103"/>
      <c r="AR722" s="103"/>
      <c r="AS722" s="103"/>
      <c r="AT722" s="103"/>
      <c r="AU722" s="103"/>
    </row>
    <row r="723" spans="2:47" s="101" customFormat="1" ht="11.4">
      <c r="B723" s="115"/>
      <c r="C723" s="115"/>
      <c r="D723" s="115"/>
      <c r="E723" s="115"/>
      <c r="F723" s="115"/>
      <c r="G723" s="115"/>
      <c r="H723" s="114"/>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c r="AL723" s="103"/>
      <c r="AM723" s="103"/>
      <c r="AN723" s="103"/>
      <c r="AO723" s="103"/>
      <c r="AP723" s="103"/>
      <c r="AQ723" s="103"/>
      <c r="AR723" s="103"/>
      <c r="AS723" s="103"/>
      <c r="AT723" s="103"/>
      <c r="AU723" s="103"/>
    </row>
    <row r="724" spans="2:47" s="101" customFormat="1" ht="11.4">
      <c r="B724" s="115"/>
      <c r="C724" s="115"/>
      <c r="D724" s="115"/>
      <c r="E724" s="115"/>
      <c r="F724" s="115"/>
      <c r="G724" s="115"/>
      <c r="H724" s="114"/>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3"/>
      <c r="AR724" s="103"/>
      <c r="AS724" s="103"/>
      <c r="AT724" s="103"/>
      <c r="AU724" s="103"/>
    </row>
    <row r="725" spans="2:47" s="101" customFormat="1" ht="11.4">
      <c r="B725" s="115"/>
      <c r="C725" s="115"/>
      <c r="D725" s="115"/>
      <c r="E725" s="115"/>
      <c r="F725" s="115"/>
      <c r="G725" s="115"/>
      <c r="H725" s="114"/>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c r="AL725" s="103"/>
      <c r="AM725" s="103"/>
      <c r="AN725" s="103"/>
      <c r="AO725" s="103"/>
      <c r="AP725" s="103"/>
      <c r="AQ725" s="103"/>
      <c r="AR725" s="103"/>
      <c r="AS725" s="103"/>
      <c r="AT725" s="103"/>
      <c r="AU725" s="103"/>
    </row>
    <row r="726" spans="2:47" s="101" customFormat="1" ht="11.4">
      <c r="B726" s="115"/>
      <c r="C726" s="115"/>
      <c r="D726" s="115"/>
      <c r="E726" s="115"/>
      <c r="F726" s="115"/>
      <c r="G726" s="115"/>
      <c r="H726" s="114"/>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row>
    <row r="727" spans="2:47" s="101" customFormat="1" ht="11.4">
      <c r="B727" s="115"/>
      <c r="C727" s="115"/>
      <c r="D727" s="115"/>
      <c r="E727" s="115"/>
      <c r="F727" s="115"/>
      <c r="G727" s="115"/>
      <c r="H727" s="114"/>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row>
    <row r="728" spans="2:47" s="101" customFormat="1" ht="11.4">
      <c r="B728" s="115"/>
      <c r="C728" s="115"/>
      <c r="D728" s="115"/>
      <c r="E728" s="115"/>
      <c r="F728" s="115"/>
      <c r="G728" s="115"/>
      <c r="H728" s="114"/>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c r="AL728" s="103"/>
      <c r="AM728" s="103"/>
      <c r="AN728" s="103"/>
      <c r="AO728" s="103"/>
      <c r="AP728" s="103"/>
      <c r="AQ728" s="103"/>
      <c r="AR728" s="103"/>
      <c r="AS728" s="103"/>
      <c r="AT728" s="103"/>
      <c r="AU728" s="103"/>
    </row>
    <row r="729" spans="2:47" s="101" customFormat="1" ht="11.4">
      <c r="B729" s="115"/>
      <c r="C729" s="115"/>
      <c r="D729" s="115"/>
      <c r="E729" s="115"/>
      <c r="F729" s="115"/>
      <c r="G729" s="115"/>
      <c r="H729" s="114"/>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c r="AL729" s="103"/>
      <c r="AM729" s="103"/>
      <c r="AN729" s="103"/>
      <c r="AO729" s="103"/>
      <c r="AP729" s="103"/>
      <c r="AQ729" s="103"/>
      <c r="AR729" s="103"/>
      <c r="AS729" s="103"/>
      <c r="AT729" s="103"/>
      <c r="AU729" s="103"/>
    </row>
    <row r="730" spans="2:47" s="101" customFormat="1" ht="11.4">
      <c r="B730" s="115"/>
      <c r="C730" s="115"/>
      <c r="D730" s="115"/>
      <c r="E730" s="115"/>
      <c r="F730" s="115"/>
      <c r="G730" s="115"/>
      <c r="H730" s="114"/>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c r="AO730" s="103"/>
      <c r="AP730" s="103"/>
      <c r="AQ730" s="103"/>
      <c r="AR730" s="103"/>
      <c r="AS730" s="103"/>
      <c r="AT730" s="103"/>
      <c r="AU730" s="103"/>
    </row>
    <row r="731" spans="2:47" s="101" customFormat="1" ht="11.4">
      <c r="B731" s="115"/>
      <c r="C731" s="115"/>
      <c r="D731" s="115"/>
      <c r="E731" s="115"/>
      <c r="F731" s="115"/>
      <c r="G731" s="115"/>
      <c r="H731" s="114"/>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c r="AM731" s="103"/>
      <c r="AN731" s="103"/>
      <c r="AO731" s="103"/>
      <c r="AP731" s="103"/>
      <c r="AQ731" s="103"/>
      <c r="AR731" s="103"/>
      <c r="AS731" s="103"/>
      <c r="AT731" s="103"/>
      <c r="AU731" s="103"/>
    </row>
    <row r="732" spans="2:47" s="101" customFormat="1" ht="11.4">
      <c r="B732" s="115"/>
      <c r="C732" s="115"/>
      <c r="D732" s="115"/>
      <c r="E732" s="115"/>
      <c r="F732" s="115"/>
      <c r="G732" s="115"/>
      <c r="H732" s="114"/>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c r="AL732" s="103"/>
      <c r="AM732" s="103"/>
      <c r="AN732" s="103"/>
      <c r="AO732" s="103"/>
      <c r="AP732" s="103"/>
      <c r="AQ732" s="103"/>
      <c r="AR732" s="103"/>
      <c r="AS732" s="103"/>
      <c r="AT732" s="103"/>
      <c r="AU732" s="103"/>
    </row>
    <row r="733" spans="2:47" s="101" customFormat="1" ht="11.4">
      <c r="B733" s="115"/>
      <c r="C733" s="115"/>
      <c r="D733" s="115"/>
      <c r="E733" s="115"/>
      <c r="F733" s="115"/>
      <c r="G733" s="115"/>
      <c r="H733" s="114"/>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c r="AL733" s="103"/>
      <c r="AM733" s="103"/>
      <c r="AN733" s="103"/>
      <c r="AO733" s="103"/>
      <c r="AP733" s="103"/>
      <c r="AQ733" s="103"/>
      <c r="AR733" s="103"/>
      <c r="AS733" s="103"/>
      <c r="AT733" s="103"/>
      <c r="AU733" s="103"/>
    </row>
    <row r="734" spans="2:47" s="101" customFormat="1" ht="11.4">
      <c r="B734" s="115"/>
      <c r="C734" s="115"/>
      <c r="D734" s="115"/>
      <c r="E734" s="115"/>
      <c r="F734" s="115"/>
      <c r="G734" s="115"/>
      <c r="H734" s="114"/>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c r="AL734" s="103"/>
      <c r="AM734" s="103"/>
      <c r="AN734" s="103"/>
      <c r="AO734" s="103"/>
      <c r="AP734" s="103"/>
      <c r="AQ734" s="103"/>
      <c r="AR734" s="103"/>
      <c r="AS734" s="103"/>
      <c r="AT734" s="103"/>
      <c r="AU734" s="103"/>
    </row>
    <row r="735" spans="2:47" s="101" customFormat="1" ht="11.4">
      <c r="B735" s="115"/>
      <c r="C735" s="115"/>
      <c r="D735" s="115"/>
      <c r="E735" s="115"/>
      <c r="F735" s="115"/>
      <c r="G735" s="115"/>
      <c r="H735" s="114"/>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c r="AL735" s="103"/>
      <c r="AM735" s="103"/>
      <c r="AN735" s="103"/>
      <c r="AO735" s="103"/>
      <c r="AP735" s="103"/>
      <c r="AQ735" s="103"/>
      <c r="AR735" s="103"/>
      <c r="AS735" s="103"/>
      <c r="AT735" s="103"/>
      <c r="AU735" s="103"/>
    </row>
    <row r="736" spans="2:47" s="101" customFormat="1" ht="11.4">
      <c r="B736" s="115"/>
      <c r="C736" s="115"/>
      <c r="D736" s="115"/>
      <c r="E736" s="115"/>
      <c r="F736" s="115"/>
      <c r="G736" s="115"/>
      <c r="H736" s="114"/>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c r="AL736" s="103"/>
      <c r="AM736" s="103"/>
      <c r="AN736" s="103"/>
      <c r="AO736" s="103"/>
      <c r="AP736" s="103"/>
      <c r="AQ736" s="103"/>
      <c r="AR736" s="103"/>
      <c r="AS736" s="103"/>
      <c r="AT736" s="103"/>
      <c r="AU736" s="103"/>
    </row>
    <row r="737" spans="1:47" s="101" customFormat="1" ht="11.4">
      <c r="B737" s="115"/>
      <c r="C737" s="115"/>
      <c r="D737" s="115"/>
      <c r="E737" s="115"/>
      <c r="F737" s="115"/>
      <c r="G737" s="115"/>
      <c r="H737" s="114"/>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c r="AL737" s="103"/>
      <c r="AM737" s="103"/>
      <c r="AN737" s="103"/>
      <c r="AO737" s="103"/>
      <c r="AP737" s="103"/>
      <c r="AQ737" s="103"/>
      <c r="AR737" s="103"/>
      <c r="AS737" s="103"/>
      <c r="AT737" s="103"/>
      <c r="AU737" s="103"/>
    </row>
    <row r="738" spans="1:47" s="101" customFormat="1" ht="11.4">
      <c r="B738" s="115"/>
      <c r="C738" s="115"/>
      <c r="D738" s="115"/>
      <c r="E738" s="115"/>
      <c r="F738" s="115"/>
      <c r="G738" s="115"/>
      <c r="H738" s="114"/>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c r="AL738" s="103"/>
      <c r="AM738" s="103"/>
      <c r="AN738" s="103"/>
      <c r="AO738" s="103"/>
      <c r="AP738" s="103"/>
      <c r="AQ738" s="103"/>
      <c r="AR738" s="103"/>
      <c r="AS738" s="103"/>
      <c r="AT738" s="103"/>
      <c r="AU738" s="103"/>
    </row>
    <row r="739" spans="1:47" s="101" customFormat="1">
      <c r="B739" s="84"/>
      <c r="C739" s="84"/>
      <c r="D739" s="84"/>
      <c r="E739" s="206"/>
      <c r="F739" s="206"/>
      <c r="G739" s="206"/>
      <c r="H739" s="206"/>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c r="AL739" s="103"/>
      <c r="AM739" s="103"/>
      <c r="AN739" s="103"/>
      <c r="AO739" s="103"/>
      <c r="AP739" s="103"/>
      <c r="AQ739" s="103"/>
      <c r="AR739" s="103"/>
      <c r="AS739" s="103"/>
      <c r="AT739" s="103"/>
      <c r="AU739" s="103"/>
    </row>
    <row r="740" spans="1:47" s="101" customFormat="1" ht="11.4">
      <c r="B740" s="115"/>
      <c r="C740" s="115"/>
      <c r="D740" s="115"/>
      <c r="E740" s="115"/>
      <c r="F740" s="115"/>
      <c r="G740" s="115"/>
      <c r="H740" s="114"/>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row>
    <row r="741" spans="1:47" s="101" customFormat="1" ht="11.4">
      <c r="B741" s="115"/>
      <c r="C741" s="115"/>
      <c r="D741" s="115"/>
      <c r="E741" s="115"/>
      <c r="F741" s="115"/>
      <c r="G741" s="115"/>
      <c r="H741" s="114"/>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row>
    <row r="742" spans="1:47" s="101" customFormat="1" ht="11.4">
      <c r="B742" s="115"/>
      <c r="C742" s="115"/>
      <c r="D742" s="115"/>
      <c r="E742" s="115"/>
      <c r="F742" s="115"/>
      <c r="G742" s="115"/>
      <c r="H742" s="114"/>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row>
    <row r="743" spans="1:47" s="101" customFormat="1" ht="12">
      <c r="B743" s="115"/>
      <c r="C743" s="115"/>
      <c r="D743" s="115"/>
      <c r="E743" s="115"/>
      <c r="F743" s="115"/>
      <c r="G743" s="115"/>
      <c r="H743" s="114"/>
      <c r="I743" s="100"/>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row>
    <row r="744" spans="1:47" s="101" customFormat="1" ht="13.8">
      <c r="B744" s="115"/>
      <c r="C744" s="115"/>
      <c r="D744" s="115"/>
      <c r="E744" s="115"/>
      <c r="F744" s="115"/>
      <c r="G744" s="115"/>
      <c r="H744" s="114"/>
      <c r="I744" s="97"/>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row>
    <row r="745" spans="1:47" s="101" customFormat="1" ht="13.8">
      <c r="B745" s="115"/>
      <c r="C745" s="115"/>
      <c r="D745" s="115"/>
      <c r="E745" s="115"/>
      <c r="F745" s="115"/>
      <c r="G745" s="115"/>
      <c r="H745" s="114"/>
      <c r="I745" s="97"/>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row>
    <row r="746" spans="1:47" s="101" customFormat="1" ht="12">
      <c r="B746" s="125"/>
      <c r="C746" s="125"/>
      <c r="D746" s="125"/>
      <c r="E746" s="125"/>
      <c r="F746" s="125"/>
      <c r="G746" s="125"/>
      <c r="H746" s="124"/>
      <c r="I746" s="100"/>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row>
    <row r="747" spans="1:47" s="101" customFormat="1" ht="12">
      <c r="B747" s="138" t="s">
        <v>28</v>
      </c>
      <c r="C747" s="145"/>
      <c r="D747" s="146"/>
      <c r="E747" s="106"/>
      <c r="F747" s="106"/>
      <c r="G747" s="106"/>
      <c r="H747" s="9">
        <f>SUM(H689:H746)</f>
        <v>0</v>
      </c>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row>
    <row r="748" spans="1:47" s="101" customFormat="1" ht="12">
      <c r="B748" s="48"/>
      <c r="C748" s="48"/>
      <c r="D748" s="130">
        <v>211</v>
      </c>
      <c r="E748" s="99"/>
      <c r="F748" s="99"/>
      <c r="G748" s="99"/>
      <c r="H748" s="99"/>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row>
    <row r="749" spans="1:47" s="101" customFormat="1" ht="13.8">
      <c r="B749" s="95" t="s">
        <v>190</v>
      </c>
      <c r="C749" s="35"/>
      <c r="D749" s="35"/>
      <c r="E749" s="96"/>
      <c r="F749" s="96"/>
      <c r="G749" s="96"/>
      <c r="H749" s="96"/>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row>
    <row r="750" spans="1:47" s="101" customFormat="1" ht="13.8">
      <c r="B750" s="95" t="str">
        <f>B679</f>
        <v>SECTION B - REHABILITATION OF ROAD PAVEMENTS AT KATHERINE STREET</v>
      </c>
      <c r="C750" s="35"/>
      <c r="D750" s="35"/>
      <c r="E750" s="96"/>
      <c r="F750" s="96"/>
      <c r="G750" s="96"/>
      <c r="H750" s="96"/>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row>
    <row r="751" spans="1:47" s="101" customFormat="1" ht="12">
      <c r="B751" s="48"/>
      <c r="C751" s="48"/>
      <c r="D751" s="48"/>
      <c r="E751" s="99"/>
      <c r="F751" s="99"/>
      <c r="G751" s="99"/>
      <c r="H751" s="99"/>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row>
    <row r="752" spans="1:47" s="101" customFormat="1" ht="11.4">
      <c r="A752" s="101">
        <v>1281</v>
      </c>
      <c r="B752" s="102" t="s">
        <v>1</v>
      </c>
      <c r="C752" s="102" t="s">
        <v>2</v>
      </c>
      <c r="D752" s="102" t="s">
        <v>3</v>
      </c>
      <c r="E752" s="102" t="s">
        <v>4</v>
      </c>
      <c r="F752" s="102" t="s">
        <v>5</v>
      </c>
      <c r="G752" s="102" t="s">
        <v>6</v>
      </c>
      <c r="H752" s="9" t="s">
        <v>7</v>
      </c>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row>
    <row r="753" spans="1:47" s="101" customFormat="1" ht="11.4">
      <c r="B753" s="104"/>
      <c r="C753" s="142"/>
      <c r="D753" s="20" t="s">
        <v>131</v>
      </c>
      <c r="E753" s="106"/>
      <c r="F753" s="106"/>
      <c r="G753" s="106"/>
      <c r="H753" s="9"/>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row>
    <row r="754" spans="1:47" s="101" customFormat="1" ht="11.4">
      <c r="A754" s="101">
        <v>1282</v>
      </c>
      <c r="B754" s="207" t="s">
        <v>132</v>
      </c>
      <c r="C754" s="207"/>
      <c r="D754" s="208" t="s">
        <v>133</v>
      </c>
      <c r="E754" s="207"/>
      <c r="F754" s="143"/>
      <c r="G754" s="207"/>
      <c r="H754" s="364"/>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row>
    <row r="755" spans="1:47" s="101" customFormat="1" ht="11.4">
      <c r="B755" s="119"/>
      <c r="C755" s="119"/>
      <c r="D755" s="120"/>
      <c r="E755" s="119"/>
      <c r="F755" s="119"/>
      <c r="G755" s="119"/>
      <c r="H755" s="114"/>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row>
    <row r="756" spans="1:47" s="101" customFormat="1" ht="22.8">
      <c r="A756" s="101">
        <v>1283</v>
      </c>
      <c r="B756" s="188" t="s">
        <v>134</v>
      </c>
      <c r="C756" s="188"/>
      <c r="D756" s="173" t="s">
        <v>135</v>
      </c>
      <c r="E756" s="188"/>
      <c r="F756" s="119"/>
      <c r="G756" s="188"/>
      <c r="H756" s="189"/>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row>
    <row r="757" spans="1:47" s="101" customFormat="1" ht="11.4">
      <c r="B757" s="115"/>
      <c r="C757" s="115"/>
      <c r="D757" s="120"/>
      <c r="E757" s="115"/>
      <c r="F757" s="115"/>
      <c r="G757" s="115"/>
      <c r="H757" s="114"/>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row>
    <row r="758" spans="1:47" s="101" customFormat="1" ht="11.4">
      <c r="A758" s="101">
        <v>1284</v>
      </c>
      <c r="B758" s="120"/>
      <c r="C758" s="120"/>
      <c r="D758" s="120" t="s">
        <v>302</v>
      </c>
      <c r="E758" s="114" t="s">
        <v>15</v>
      </c>
      <c r="F758" s="149">
        <v>7600</v>
      </c>
      <c r="G758" s="182"/>
      <c r="H758" s="114">
        <f>G758*F758</f>
        <v>0</v>
      </c>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row>
    <row r="759" spans="1:47" s="101" customFormat="1" ht="11.4">
      <c r="B759" s="115"/>
      <c r="C759" s="115"/>
      <c r="D759" s="120"/>
      <c r="E759" s="115"/>
      <c r="F759" s="152"/>
      <c r="G759" s="115"/>
      <c r="H759" s="114"/>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103"/>
      <c r="AN759" s="103"/>
      <c r="AO759" s="103"/>
      <c r="AP759" s="103"/>
      <c r="AQ759" s="103"/>
      <c r="AR759" s="103"/>
      <c r="AS759" s="103"/>
      <c r="AT759" s="103"/>
      <c r="AU759" s="103"/>
    </row>
    <row r="760" spans="1:47" s="101" customFormat="1" ht="11.4">
      <c r="A760" s="101">
        <v>1285</v>
      </c>
      <c r="B760" s="120"/>
      <c r="C760" s="120"/>
      <c r="D760" s="120" t="s">
        <v>303</v>
      </c>
      <c r="E760" s="114" t="s">
        <v>15</v>
      </c>
      <c r="F760" s="149">
        <v>2800</v>
      </c>
      <c r="G760" s="182"/>
      <c r="H760" s="114">
        <f>G760*F760</f>
        <v>0</v>
      </c>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3"/>
      <c r="AN760" s="103"/>
      <c r="AO760" s="103"/>
      <c r="AP760" s="103"/>
      <c r="AQ760" s="103"/>
      <c r="AR760" s="103"/>
      <c r="AS760" s="103"/>
      <c r="AT760" s="103"/>
      <c r="AU760" s="103"/>
    </row>
    <row r="761" spans="1:47" s="101" customFormat="1" ht="11.4">
      <c r="B761" s="115"/>
      <c r="C761" s="115"/>
      <c r="D761" s="120"/>
      <c r="E761" s="115"/>
      <c r="F761" s="152"/>
      <c r="G761" s="115"/>
      <c r="H761" s="114"/>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c r="AM761" s="103"/>
      <c r="AN761" s="103"/>
      <c r="AO761" s="103"/>
      <c r="AP761" s="103"/>
      <c r="AQ761" s="103"/>
      <c r="AR761" s="103"/>
      <c r="AS761" s="103"/>
      <c r="AT761" s="103"/>
      <c r="AU761" s="103"/>
    </row>
    <row r="762" spans="1:47" s="101" customFormat="1" ht="13.2">
      <c r="B762" s="188" t="s">
        <v>265</v>
      </c>
      <c r="C762" s="209"/>
      <c r="D762" s="210" t="s">
        <v>298</v>
      </c>
      <c r="E762" s="211"/>
      <c r="F762" s="242"/>
      <c r="G762" s="213"/>
      <c r="H762" s="365"/>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c r="AO762" s="103"/>
      <c r="AP762" s="103"/>
      <c r="AQ762" s="103"/>
      <c r="AR762" s="103"/>
      <c r="AS762" s="103"/>
      <c r="AT762" s="103"/>
      <c r="AU762" s="103"/>
    </row>
    <row r="763" spans="1:47" s="101" customFormat="1" ht="11.4">
      <c r="B763" s="115"/>
      <c r="C763" s="115"/>
      <c r="D763" s="115"/>
      <c r="E763" s="115"/>
      <c r="F763" s="152"/>
      <c r="G763" s="115"/>
      <c r="H763" s="114"/>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row>
    <row r="764" spans="1:47" s="101" customFormat="1" ht="22.8">
      <c r="B764" s="188" t="s">
        <v>290</v>
      </c>
      <c r="C764" s="115"/>
      <c r="D764" s="173" t="s">
        <v>230</v>
      </c>
      <c r="E764" s="115"/>
      <c r="F764" s="152"/>
      <c r="G764" s="115"/>
      <c r="H764" s="114"/>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c r="AL764" s="103"/>
      <c r="AM764" s="103"/>
      <c r="AN764" s="103"/>
      <c r="AO764" s="103"/>
      <c r="AP764" s="103"/>
      <c r="AQ764" s="103"/>
      <c r="AR764" s="103"/>
      <c r="AS764" s="103"/>
      <c r="AT764" s="103"/>
      <c r="AU764" s="103"/>
    </row>
    <row r="765" spans="1:47" s="101" customFormat="1" ht="11.4">
      <c r="B765" s="173"/>
      <c r="C765" s="173"/>
      <c r="D765" s="173"/>
      <c r="E765" s="173"/>
      <c r="F765" s="150"/>
      <c r="G765" s="173"/>
      <c r="H765" s="189"/>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c r="AI765" s="103"/>
      <c r="AJ765" s="103"/>
      <c r="AK765" s="103"/>
      <c r="AL765" s="103"/>
      <c r="AM765" s="103"/>
      <c r="AN765" s="103"/>
      <c r="AO765" s="103"/>
      <c r="AP765" s="103"/>
      <c r="AQ765" s="103"/>
      <c r="AR765" s="103"/>
      <c r="AS765" s="103"/>
      <c r="AT765" s="103"/>
      <c r="AU765" s="103"/>
    </row>
    <row r="766" spans="1:47" s="101" customFormat="1" ht="11.4">
      <c r="B766" s="115"/>
      <c r="C766" s="115"/>
      <c r="D766" s="214" t="s">
        <v>291</v>
      </c>
      <c r="E766" s="114" t="s">
        <v>15</v>
      </c>
      <c r="F766" s="149">
        <v>700</v>
      </c>
      <c r="G766" s="182"/>
      <c r="H766" s="114">
        <f>G766*F766</f>
        <v>0</v>
      </c>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c r="AL766" s="103"/>
      <c r="AM766" s="103"/>
      <c r="AN766" s="103"/>
      <c r="AO766" s="103"/>
      <c r="AP766" s="103"/>
      <c r="AQ766" s="103"/>
      <c r="AR766" s="103"/>
      <c r="AS766" s="103"/>
      <c r="AT766" s="103"/>
      <c r="AU766" s="103"/>
    </row>
    <row r="767" spans="1:47" s="101" customFormat="1" ht="11.4">
      <c r="B767" s="173"/>
      <c r="C767" s="173"/>
      <c r="D767" s="173"/>
      <c r="E767" s="173"/>
      <c r="F767" s="150"/>
      <c r="G767" s="173"/>
      <c r="H767" s="189"/>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c r="AL767" s="103"/>
      <c r="AM767" s="103"/>
      <c r="AN767" s="103"/>
      <c r="AO767" s="103"/>
      <c r="AP767" s="103"/>
      <c r="AQ767" s="103"/>
      <c r="AR767" s="103"/>
      <c r="AS767" s="103"/>
      <c r="AT767" s="103"/>
      <c r="AU767" s="103"/>
    </row>
    <row r="768" spans="1:47" s="101" customFormat="1" ht="11.4">
      <c r="B768" s="115"/>
      <c r="C768" s="115"/>
      <c r="D768" s="214" t="s">
        <v>231</v>
      </c>
      <c r="E768" s="114" t="s">
        <v>15</v>
      </c>
      <c r="F768" s="149">
        <v>10400</v>
      </c>
      <c r="G768" s="182"/>
      <c r="H768" s="114">
        <f>G768*F768</f>
        <v>0</v>
      </c>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c r="AO768" s="103"/>
      <c r="AP768" s="103"/>
      <c r="AQ768" s="103"/>
      <c r="AR768" s="103"/>
      <c r="AS768" s="103"/>
      <c r="AT768" s="103"/>
      <c r="AU768" s="103"/>
    </row>
    <row r="769" spans="2:47" s="101" customFormat="1" ht="11.4">
      <c r="B769" s="115"/>
      <c r="C769" s="115"/>
      <c r="D769" s="115"/>
      <c r="E769" s="115"/>
      <c r="F769" s="152"/>
      <c r="G769" s="115"/>
      <c r="H769" s="114"/>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c r="AL769" s="103"/>
      <c r="AM769" s="103"/>
      <c r="AN769" s="103"/>
      <c r="AO769" s="103"/>
      <c r="AP769" s="103"/>
      <c r="AQ769" s="103"/>
      <c r="AR769" s="103"/>
      <c r="AS769" s="103"/>
      <c r="AT769" s="103"/>
      <c r="AU769" s="103"/>
    </row>
    <row r="770" spans="2:47" s="101" customFormat="1" ht="13.2">
      <c r="B770" s="188" t="s">
        <v>232</v>
      </c>
      <c r="C770" s="209"/>
      <c r="D770" s="173" t="s">
        <v>233</v>
      </c>
      <c r="E770" s="114" t="s">
        <v>15</v>
      </c>
      <c r="F770" s="149">
        <v>4160</v>
      </c>
      <c r="G770" s="182"/>
      <c r="H770" s="114">
        <f>F770*G770</f>
        <v>0</v>
      </c>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c r="AM770" s="103"/>
      <c r="AN770" s="103"/>
      <c r="AO770" s="103"/>
      <c r="AP770" s="103"/>
      <c r="AQ770" s="103"/>
      <c r="AR770" s="103"/>
      <c r="AS770" s="103"/>
      <c r="AT770" s="103"/>
      <c r="AU770" s="103"/>
    </row>
    <row r="771" spans="2:47" s="101" customFormat="1" ht="13.2">
      <c r="B771" s="188"/>
      <c r="C771" s="209"/>
      <c r="D771" s="173"/>
      <c r="E771" s="209"/>
      <c r="F771" s="212"/>
      <c r="G771" s="215"/>
      <c r="H771" s="365"/>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c r="AI771" s="103"/>
      <c r="AJ771" s="103"/>
      <c r="AK771" s="103"/>
      <c r="AL771" s="103"/>
      <c r="AM771" s="103"/>
      <c r="AN771" s="103"/>
      <c r="AO771" s="103"/>
      <c r="AP771" s="103"/>
      <c r="AQ771" s="103"/>
      <c r="AR771" s="103"/>
      <c r="AS771" s="103"/>
      <c r="AT771" s="103"/>
      <c r="AU771" s="103"/>
    </row>
    <row r="772" spans="2:47" s="101" customFormat="1" ht="13.2">
      <c r="B772" s="188"/>
      <c r="C772" s="209"/>
      <c r="D772" s="173"/>
      <c r="E772" s="114"/>
      <c r="F772" s="114"/>
      <c r="G772" s="120"/>
      <c r="H772" s="114"/>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c r="AI772" s="103"/>
      <c r="AJ772" s="103"/>
      <c r="AK772" s="103"/>
      <c r="AL772" s="103"/>
      <c r="AM772" s="103"/>
      <c r="AN772" s="103"/>
      <c r="AO772" s="103"/>
      <c r="AP772" s="103"/>
      <c r="AQ772" s="103"/>
      <c r="AR772" s="103"/>
      <c r="AS772" s="103"/>
      <c r="AT772" s="103"/>
      <c r="AU772" s="103"/>
    </row>
    <row r="773" spans="2:47" s="101" customFormat="1" ht="13.2">
      <c r="B773" s="188"/>
      <c r="C773" s="209"/>
      <c r="D773" s="173"/>
      <c r="E773" s="209"/>
      <c r="F773" s="212"/>
      <c r="G773" s="215"/>
      <c r="H773" s="365"/>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3"/>
      <c r="AR773" s="103"/>
      <c r="AS773" s="103"/>
      <c r="AT773" s="103"/>
      <c r="AU773" s="103"/>
    </row>
    <row r="774" spans="2:47" s="101" customFormat="1" ht="13.2">
      <c r="B774" s="201"/>
      <c r="C774" s="202"/>
      <c r="D774" s="216"/>
      <c r="E774" s="217"/>
      <c r="F774" s="218"/>
      <c r="G774" s="205"/>
      <c r="H774" s="363"/>
      <c r="I774" s="103"/>
      <c r="J774" s="103"/>
      <c r="K774" s="103"/>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c r="AG774" s="103"/>
      <c r="AH774" s="103"/>
      <c r="AI774" s="103"/>
      <c r="AJ774" s="103"/>
      <c r="AK774" s="103"/>
      <c r="AL774" s="103"/>
      <c r="AM774" s="103"/>
      <c r="AN774" s="103"/>
      <c r="AO774" s="103"/>
      <c r="AP774" s="103"/>
      <c r="AQ774" s="103"/>
      <c r="AR774" s="103"/>
      <c r="AS774" s="103"/>
      <c r="AT774" s="103"/>
      <c r="AU774" s="103"/>
    </row>
    <row r="775" spans="2:47" s="101" customFormat="1" ht="13.2">
      <c r="B775" s="202"/>
      <c r="C775" s="202"/>
      <c r="D775" s="216"/>
      <c r="E775" s="202"/>
      <c r="F775" s="218"/>
      <c r="G775" s="219"/>
      <c r="H775" s="36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103"/>
      <c r="AP775" s="103"/>
      <c r="AQ775" s="103"/>
      <c r="AR775" s="103"/>
      <c r="AS775" s="103"/>
      <c r="AT775" s="103"/>
      <c r="AU775" s="103"/>
    </row>
    <row r="776" spans="2:47" s="101" customFormat="1" ht="13.2">
      <c r="B776" s="202"/>
      <c r="C776" s="202"/>
      <c r="D776" s="216"/>
      <c r="E776" s="217"/>
      <c r="F776" s="218"/>
      <c r="G776" s="204"/>
      <c r="H776" s="36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3"/>
      <c r="AR776" s="103"/>
      <c r="AS776" s="103"/>
      <c r="AT776" s="103"/>
      <c r="AU776" s="103"/>
    </row>
    <row r="777" spans="2:47" s="101" customFormat="1" ht="13.2">
      <c r="B777" s="202"/>
      <c r="C777" s="202"/>
      <c r="D777" s="216"/>
      <c r="E777" s="202"/>
      <c r="F777" s="218"/>
      <c r="G777" s="205"/>
      <c r="H777" s="36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c r="AO777" s="103"/>
      <c r="AP777" s="103"/>
      <c r="AQ777" s="103"/>
      <c r="AR777" s="103"/>
      <c r="AS777" s="103"/>
      <c r="AT777" s="103"/>
      <c r="AU777" s="103"/>
    </row>
    <row r="778" spans="2:47" s="101" customFormat="1" ht="13.2">
      <c r="B778" s="202"/>
      <c r="C778" s="202"/>
      <c r="D778" s="216"/>
      <c r="E778" s="217"/>
      <c r="F778" s="218"/>
      <c r="G778" s="204"/>
      <c r="H778" s="36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103"/>
    </row>
    <row r="779" spans="2:47" s="101" customFormat="1" ht="11.4">
      <c r="B779" s="115"/>
      <c r="C779" s="115"/>
      <c r="D779" s="115"/>
      <c r="E779" s="115"/>
      <c r="F779" s="115"/>
      <c r="G779" s="119"/>
      <c r="H779" s="114"/>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c r="AG779" s="103"/>
      <c r="AH779" s="103"/>
      <c r="AI779" s="103"/>
      <c r="AJ779" s="103"/>
      <c r="AK779" s="103"/>
      <c r="AL779" s="103"/>
      <c r="AM779" s="103"/>
      <c r="AN779" s="103"/>
      <c r="AO779" s="103"/>
      <c r="AP779" s="103"/>
      <c r="AQ779" s="103"/>
      <c r="AR779" s="103"/>
      <c r="AS779" s="103"/>
      <c r="AT779" s="103"/>
      <c r="AU779" s="103"/>
    </row>
    <row r="780" spans="2:47" s="101" customFormat="1" ht="11.4">
      <c r="B780" s="220"/>
      <c r="C780" s="115"/>
      <c r="D780" s="173"/>
      <c r="E780" s="114"/>
      <c r="F780" s="114"/>
      <c r="G780" s="120"/>
      <c r="H780" s="114"/>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c r="AG780" s="103"/>
      <c r="AH780" s="103"/>
      <c r="AI780" s="103"/>
      <c r="AJ780" s="103"/>
      <c r="AK780" s="103"/>
      <c r="AL780" s="103"/>
      <c r="AM780" s="103"/>
      <c r="AN780" s="103"/>
      <c r="AO780" s="103"/>
      <c r="AP780" s="103"/>
      <c r="AQ780" s="103"/>
      <c r="AR780" s="103"/>
      <c r="AS780" s="103"/>
      <c r="AT780" s="103"/>
      <c r="AU780" s="103"/>
    </row>
    <row r="781" spans="2:47" s="101" customFormat="1" ht="11.4">
      <c r="B781" s="115"/>
      <c r="C781" s="115"/>
      <c r="D781" s="115"/>
      <c r="E781" s="115"/>
      <c r="F781" s="115"/>
      <c r="G781" s="115"/>
      <c r="H781" s="114"/>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G781" s="103"/>
      <c r="AH781" s="103"/>
      <c r="AI781" s="103"/>
      <c r="AJ781" s="103"/>
      <c r="AK781" s="103"/>
      <c r="AL781" s="103"/>
      <c r="AM781" s="103"/>
      <c r="AN781" s="103"/>
      <c r="AO781" s="103"/>
      <c r="AP781" s="103"/>
      <c r="AQ781" s="103"/>
      <c r="AR781" s="103"/>
      <c r="AS781" s="103"/>
      <c r="AT781" s="103"/>
      <c r="AU781" s="103"/>
    </row>
    <row r="782" spans="2:47" s="101" customFormat="1" ht="11.4">
      <c r="B782" s="115"/>
      <c r="C782" s="115"/>
      <c r="D782" s="115"/>
      <c r="E782" s="115"/>
      <c r="F782" s="115"/>
      <c r="G782" s="115"/>
      <c r="H782" s="114"/>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c r="AL782" s="103"/>
      <c r="AM782" s="103"/>
      <c r="AN782" s="103"/>
      <c r="AO782" s="103"/>
      <c r="AP782" s="103"/>
      <c r="AQ782" s="103"/>
      <c r="AR782" s="103"/>
      <c r="AS782" s="103"/>
      <c r="AT782" s="103"/>
      <c r="AU782" s="103"/>
    </row>
    <row r="783" spans="2:47" s="101" customFormat="1" ht="11.4">
      <c r="B783" s="115"/>
      <c r="C783" s="115"/>
      <c r="D783" s="115"/>
      <c r="E783" s="115"/>
      <c r="F783" s="115"/>
      <c r="G783" s="115"/>
      <c r="H783" s="114"/>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c r="AG783" s="103"/>
      <c r="AH783" s="103"/>
      <c r="AI783" s="103"/>
      <c r="AJ783" s="103"/>
      <c r="AK783" s="103"/>
      <c r="AL783" s="103"/>
      <c r="AM783" s="103"/>
      <c r="AN783" s="103"/>
      <c r="AO783" s="103"/>
      <c r="AP783" s="103"/>
      <c r="AQ783" s="103"/>
      <c r="AR783" s="103"/>
      <c r="AS783" s="103"/>
      <c r="AT783" s="103"/>
      <c r="AU783" s="103"/>
    </row>
    <row r="784" spans="2:47" s="101" customFormat="1" ht="11.4">
      <c r="B784" s="115"/>
      <c r="C784" s="115"/>
      <c r="D784" s="115"/>
      <c r="E784" s="115"/>
      <c r="F784" s="115"/>
      <c r="G784" s="115"/>
      <c r="H784" s="114"/>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c r="AG784" s="103"/>
      <c r="AH784" s="103"/>
      <c r="AI784" s="103"/>
      <c r="AJ784" s="103"/>
      <c r="AK784" s="103"/>
      <c r="AL784" s="103"/>
      <c r="AM784" s="103"/>
      <c r="AN784" s="103"/>
      <c r="AO784" s="103"/>
      <c r="AP784" s="103"/>
      <c r="AQ784" s="103"/>
      <c r="AR784" s="103"/>
      <c r="AS784" s="103"/>
      <c r="AT784" s="103"/>
      <c r="AU784" s="103"/>
    </row>
    <row r="785" spans="2:47" s="101" customFormat="1" ht="11.4">
      <c r="B785" s="115"/>
      <c r="C785" s="115"/>
      <c r="D785" s="115"/>
      <c r="E785" s="115"/>
      <c r="F785" s="115"/>
      <c r="G785" s="115"/>
      <c r="H785" s="114"/>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c r="AG785" s="103"/>
      <c r="AH785" s="103"/>
      <c r="AI785" s="103"/>
      <c r="AJ785" s="103"/>
      <c r="AK785" s="103"/>
      <c r="AL785" s="103"/>
      <c r="AM785" s="103"/>
      <c r="AN785" s="103"/>
      <c r="AO785" s="103"/>
      <c r="AP785" s="103"/>
      <c r="AQ785" s="103"/>
      <c r="AR785" s="103"/>
      <c r="AS785" s="103"/>
      <c r="AT785" s="103"/>
      <c r="AU785" s="103"/>
    </row>
    <row r="786" spans="2:47" s="101" customFormat="1" ht="11.4">
      <c r="B786" s="115"/>
      <c r="C786" s="115"/>
      <c r="D786" s="115"/>
      <c r="E786" s="115"/>
      <c r="F786" s="115"/>
      <c r="G786" s="115"/>
      <c r="H786" s="114"/>
      <c r="I786" s="103"/>
      <c r="J786" s="103"/>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c r="AM786" s="103"/>
      <c r="AN786" s="103"/>
      <c r="AO786" s="103"/>
      <c r="AP786" s="103"/>
      <c r="AQ786" s="103"/>
      <c r="AR786" s="103"/>
      <c r="AS786" s="103"/>
      <c r="AT786" s="103"/>
      <c r="AU786" s="103"/>
    </row>
    <row r="787" spans="2:47" s="101" customFormat="1" ht="11.4">
      <c r="B787" s="115"/>
      <c r="C787" s="115"/>
      <c r="D787" s="115"/>
      <c r="E787" s="115"/>
      <c r="F787" s="115"/>
      <c r="G787" s="115"/>
      <c r="H787" s="114"/>
      <c r="I787" s="103"/>
      <c r="J787" s="103"/>
      <c r="K787" s="103"/>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c r="AG787" s="103"/>
      <c r="AH787" s="103"/>
      <c r="AI787" s="103"/>
      <c r="AJ787" s="103"/>
      <c r="AK787" s="103"/>
      <c r="AL787" s="103"/>
      <c r="AM787" s="103"/>
      <c r="AN787" s="103"/>
      <c r="AO787" s="103"/>
      <c r="AP787" s="103"/>
      <c r="AQ787" s="103"/>
      <c r="AR787" s="103"/>
      <c r="AS787" s="103"/>
      <c r="AT787" s="103"/>
      <c r="AU787" s="103"/>
    </row>
    <row r="788" spans="2:47" s="101" customFormat="1" ht="11.4">
      <c r="B788" s="115"/>
      <c r="C788" s="115"/>
      <c r="D788" s="115"/>
      <c r="E788" s="115"/>
      <c r="F788" s="115"/>
      <c r="G788" s="115"/>
      <c r="H788" s="114"/>
      <c r="I788" s="103"/>
      <c r="J788" s="103"/>
      <c r="K788" s="103"/>
      <c r="L788" s="103"/>
      <c r="M788" s="103"/>
      <c r="N788" s="103"/>
      <c r="O788" s="103"/>
      <c r="P788" s="103"/>
      <c r="Q788" s="103"/>
      <c r="R788" s="103"/>
      <c r="S788" s="103"/>
      <c r="T788" s="103"/>
      <c r="U788" s="103"/>
      <c r="V788" s="103"/>
      <c r="W788" s="103"/>
      <c r="X788" s="103"/>
      <c r="Y788" s="103"/>
      <c r="Z788" s="103"/>
      <c r="AA788" s="103"/>
      <c r="AB788" s="103"/>
      <c r="AC788" s="103"/>
      <c r="AD788" s="103"/>
      <c r="AE788" s="103"/>
      <c r="AF788" s="103"/>
      <c r="AG788" s="103"/>
      <c r="AH788" s="103"/>
      <c r="AI788" s="103"/>
      <c r="AJ788" s="103"/>
      <c r="AK788" s="103"/>
      <c r="AL788" s="103"/>
      <c r="AM788" s="103"/>
      <c r="AN788" s="103"/>
      <c r="AO788" s="103"/>
      <c r="AP788" s="103"/>
      <c r="AQ788" s="103"/>
      <c r="AR788" s="103"/>
      <c r="AS788" s="103"/>
      <c r="AT788" s="103"/>
      <c r="AU788" s="103"/>
    </row>
    <row r="789" spans="2:47" s="101" customFormat="1" ht="11.4">
      <c r="B789" s="115"/>
      <c r="C789" s="115"/>
      <c r="D789" s="115"/>
      <c r="E789" s="115"/>
      <c r="F789" s="115"/>
      <c r="G789" s="115"/>
      <c r="H789" s="114"/>
      <c r="I789" s="103"/>
      <c r="J789" s="103"/>
      <c r="K789" s="103"/>
      <c r="L789" s="103"/>
      <c r="M789" s="103"/>
      <c r="N789" s="103"/>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3"/>
      <c r="AR789" s="103"/>
      <c r="AS789" s="103"/>
      <c r="AT789" s="103"/>
      <c r="AU789" s="103"/>
    </row>
    <row r="790" spans="2:47" s="101" customFormat="1" ht="11.4">
      <c r="B790" s="115"/>
      <c r="C790" s="115"/>
      <c r="D790" s="115"/>
      <c r="E790" s="115"/>
      <c r="F790" s="115"/>
      <c r="G790" s="115"/>
      <c r="H790" s="114"/>
      <c r="I790" s="103"/>
      <c r="J790" s="103"/>
      <c r="K790" s="103"/>
      <c r="L790" s="103"/>
      <c r="M790" s="103"/>
      <c r="N790" s="103"/>
      <c r="O790" s="103"/>
      <c r="P790" s="103"/>
      <c r="Q790" s="103"/>
      <c r="R790" s="103"/>
      <c r="S790" s="103"/>
      <c r="T790" s="103"/>
      <c r="U790" s="103"/>
      <c r="V790" s="103"/>
      <c r="W790" s="103"/>
      <c r="X790" s="103"/>
      <c r="Y790" s="103"/>
      <c r="Z790" s="103"/>
      <c r="AA790" s="103"/>
      <c r="AB790" s="103"/>
      <c r="AC790" s="103"/>
      <c r="AD790" s="103"/>
      <c r="AE790" s="103"/>
      <c r="AF790" s="103"/>
      <c r="AG790" s="103"/>
      <c r="AH790" s="103"/>
      <c r="AI790" s="103"/>
      <c r="AJ790" s="103"/>
      <c r="AK790" s="103"/>
      <c r="AL790" s="103"/>
      <c r="AM790" s="103"/>
      <c r="AN790" s="103"/>
      <c r="AO790" s="103"/>
      <c r="AP790" s="103"/>
      <c r="AQ790" s="103"/>
      <c r="AR790" s="103"/>
      <c r="AS790" s="103"/>
      <c r="AT790" s="103"/>
      <c r="AU790" s="103"/>
    </row>
    <row r="791" spans="2:47" s="101" customFormat="1" ht="11.4">
      <c r="B791" s="115"/>
      <c r="C791" s="115"/>
      <c r="D791" s="115"/>
      <c r="E791" s="115"/>
      <c r="F791" s="115"/>
      <c r="G791" s="115"/>
      <c r="H791" s="114"/>
      <c r="I791" s="103"/>
      <c r="J791" s="103"/>
      <c r="K791" s="103"/>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c r="AL791" s="103"/>
      <c r="AM791" s="103"/>
      <c r="AN791" s="103"/>
      <c r="AO791" s="103"/>
      <c r="AP791" s="103"/>
      <c r="AQ791" s="103"/>
      <c r="AR791" s="103"/>
      <c r="AS791" s="103"/>
      <c r="AT791" s="103"/>
      <c r="AU791" s="103"/>
    </row>
    <row r="792" spans="2:47" s="101" customFormat="1" ht="11.4">
      <c r="B792" s="115"/>
      <c r="C792" s="115"/>
      <c r="D792" s="115"/>
      <c r="E792" s="115"/>
      <c r="F792" s="115"/>
      <c r="G792" s="115"/>
      <c r="H792" s="114"/>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3"/>
      <c r="AR792" s="103"/>
      <c r="AS792" s="103"/>
      <c r="AT792" s="103"/>
      <c r="AU792" s="103"/>
    </row>
    <row r="793" spans="2:47" s="101" customFormat="1" ht="11.4">
      <c r="B793" s="115"/>
      <c r="C793" s="115"/>
      <c r="D793" s="115"/>
      <c r="E793" s="115"/>
      <c r="F793" s="115"/>
      <c r="G793" s="115"/>
      <c r="H793" s="114"/>
      <c r="I793" s="103"/>
      <c r="J793" s="103"/>
      <c r="K793" s="103"/>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c r="AG793" s="103"/>
      <c r="AH793" s="103"/>
      <c r="AI793" s="103"/>
      <c r="AJ793" s="103"/>
      <c r="AK793" s="103"/>
      <c r="AL793" s="103"/>
      <c r="AM793" s="103"/>
      <c r="AN793" s="103"/>
      <c r="AO793" s="103"/>
      <c r="AP793" s="103"/>
      <c r="AQ793" s="103"/>
      <c r="AR793" s="103"/>
      <c r="AS793" s="103"/>
      <c r="AT793" s="103"/>
      <c r="AU793" s="103"/>
    </row>
    <row r="794" spans="2:47" s="101" customFormat="1" ht="11.4">
      <c r="B794" s="115"/>
      <c r="C794" s="115"/>
      <c r="D794" s="115"/>
      <c r="E794" s="115"/>
      <c r="F794" s="115"/>
      <c r="G794" s="115"/>
      <c r="H794" s="114"/>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3"/>
      <c r="AF794" s="103"/>
      <c r="AG794" s="103"/>
      <c r="AH794" s="103"/>
      <c r="AI794" s="103"/>
      <c r="AJ794" s="103"/>
      <c r="AK794" s="103"/>
      <c r="AL794" s="103"/>
      <c r="AM794" s="103"/>
      <c r="AN794" s="103"/>
      <c r="AO794" s="103"/>
      <c r="AP794" s="103"/>
      <c r="AQ794" s="103"/>
      <c r="AR794" s="103"/>
      <c r="AS794" s="103"/>
      <c r="AT794" s="103"/>
      <c r="AU794" s="103"/>
    </row>
    <row r="795" spans="2:47" s="101" customFormat="1" ht="11.4">
      <c r="B795" s="115"/>
      <c r="C795" s="115"/>
      <c r="D795" s="115"/>
      <c r="E795" s="115"/>
      <c r="F795" s="115"/>
      <c r="G795" s="115"/>
      <c r="H795" s="114"/>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3"/>
      <c r="AR795" s="103"/>
      <c r="AS795" s="103"/>
      <c r="AT795" s="103"/>
      <c r="AU795" s="103"/>
    </row>
    <row r="796" spans="2:47" s="101" customFormat="1" ht="11.4">
      <c r="B796" s="115"/>
      <c r="C796" s="115"/>
      <c r="D796" s="115"/>
      <c r="E796" s="115"/>
      <c r="F796" s="115"/>
      <c r="G796" s="115"/>
      <c r="H796" s="114"/>
      <c r="I796" s="103"/>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c r="AI796" s="103"/>
      <c r="AJ796" s="103"/>
      <c r="AK796" s="103"/>
      <c r="AL796" s="103"/>
      <c r="AM796" s="103"/>
      <c r="AN796" s="103"/>
      <c r="AO796" s="103"/>
      <c r="AP796" s="103"/>
      <c r="AQ796" s="103"/>
      <c r="AR796" s="103"/>
      <c r="AS796" s="103"/>
      <c r="AT796" s="103"/>
      <c r="AU796" s="103"/>
    </row>
    <row r="797" spans="2:47" s="101" customFormat="1" ht="11.4">
      <c r="B797" s="115"/>
      <c r="C797" s="115"/>
      <c r="D797" s="115"/>
      <c r="E797" s="115"/>
      <c r="F797" s="115"/>
      <c r="G797" s="115"/>
      <c r="H797" s="114"/>
      <c r="I797" s="103"/>
      <c r="J797" s="103"/>
      <c r="K797" s="103"/>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c r="AG797" s="103"/>
      <c r="AH797" s="103"/>
      <c r="AI797" s="103"/>
      <c r="AJ797" s="103"/>
      <c r="AK797" s="103"/>
      <c r="AL797" s="103"/>
      <c r="AM797" s="103"/>
      <c r="AN797" s="103"/>
      <c r="AO797" s="103"/>
      <c r="AP797" s="103"/>
      <c r="AQ797" s="103"/>
      <c r="AR797" s="103"/>
      <c r="AS797" s="103"/>
      <c r="AT797" s="103"/>
      <c r="AU797" s="103"/>
    </row>
    <row r="798" spans="2:47" s="101" customFormat="1" ht="11.4">
      <c r="B798" s="115"/>
      <c r="C798" s="115"/>
      <c r="D798" s="115"/>
      <c r="E798" s="115"/>
      <c r="F798" s="115"/>
      <c r="G798" s="115"/>
      <c r="H798" s="114"/>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3"/>
      <c r="AR798" s="103"/>
      <c r="AS798" s="103"/>
      <c r="AT798" s="103"/>
      <c r="AU798" s="103"/>
    </row>
    <row r="799" spans="2:47" s="101" customFormat="1" ht="11.4">
      <c r="B799" s="115"/>
      <c r="C799" s="115"/>
      <c r="D799" s="115"/>
      <c r="E799" s="115"/>
      <c r="F799" s="115"/>
      <c r="G799" s="115"/>
      <c r="H799" s="114"/>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03"/>
      <c r="AH799" s="103"/>
      <c r="AI799" s="103"/>
      <c r="AJ799" s="103"/>
      <c r="AK799" s="103"/>
      <c r="AL799" s="103"/>
      <c r="AM799" s="103"/>
      <c r="AN799" s="103"/>
      <c r="AO799" s="103"/>
      <c r="AP799" s="103"/>
      <c r="AQ799" s="103"/>
      <c r="AR799" s="103"/>
      <c r="AS799" s="103"/>
      <c r="AT799" s="103"/>
      <c r="AU799" s="103"/>
    </row>
    <row r="800" spans="2:47" s="101" customFormat="1" ht="11.4">
      <c r="B800" s="115"/>
      <c r="C800" s="115"/>
      <c r="D800" s="115"/>
      <c r="E800" s="115"/>
      <c r="F800" s="115"/>
      <c r="G800" s="115"/>
      <c r="H800" s="114"/>
      <c r="I800" s="103"/>
      <c r="J800" s="103"/>
      <c r="K800" s="103"/>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c r="AG800" s="103"/>
      <c r="AH800" s="103"/>
      <c r="AI800" s="103"/>
      <c r="AJ800" s="103"/>
      <c r="AK800" s="103"/>
      <c r="AL800" s="103"/>
      <c r="AM800" s="103"/>
      <c r="AN800" s="103"/>
      <c r="AO800" s="103"/>
      <c r="AP800" s="103"/>
      <c r="AQ800" s="103"/>
      <c r="AR800" s="103"/>
      <c r="AS800" s="103"/>
      <c r="AT800" s="103"/>
      <c r="AU800" s="103"/>
    </row>
    <row r="801" spans="2:47" s="101" customFormat="1" ht="11.4">
      <c r="B801" s="115"/>
      <c r="C801" s="115"/>
      <c r="D801" s="115"/>
      <c r="E801" s="115"/>
      <c r="F801" s="115"/>
      <c r="G801" s="115"/>
      <c r="H801" s="114"/>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3"/>
      <c r="AR801" s="103"/>
      <c r="AS801" s="103"/>
      <c r="AT801" s="103"/>
      <c r="AU801" s="103"/>
    </row>
    <row r="802" spans="2:47" s="101" customFormat="1" ht="11.4">
      <c r="B802" s="115"/>
      <c r="C802" s="115"/>
      <c r="D802" s="115"/>
      <c r="E802" s="115"/>
      <c r="F802" s="115"/>
      <c r="G802" s="115"/>
      <c r="H802" s="114"/>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c r="AI802" s="103"/>
      <c r="AJ802" s="103"/>
      <c r="AK802" s="103"/>
      <c r="AL802" s="103"/>
      <c r="AM802" s="103"/>
      <c r="AN802" s="103"/>
      <c r="AO802" s="103"/>
      <c r="AP802" s="103"/>
      <c r="AQ802" s="103"/>
      <c r="AR802" s="103"/>
      <c r="AS802" s="103"/>
      <c r="AT802" s="103"/>
      <c r="AU802" s="103"/>
    </row>
    <row r="803" spans="2:47" s="101" customFormat="1" ht="11.4">
      <c r="B803" s="115"/>
      <c r="C803" s="115"/>
      <c r="D803" s="115"/>
      <c r="E803" s="115"/>
      <c r="F803" s="115"/>
      <c r="G803" s="115"/>
      <c r="H803" s="114"/>
      <c r="J803" s="10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3"/>
      <c r="AN803" s="103"/>
      <c r="AO803" s="103"/>
      <c r="AP803" s="103"/>
      <c r="AQ803" s="103"/>
      <c r="AR803" s="103"/>
      <c r="AS803" s="103"/>
      <c r="AT803" s="103"/>
      <c r="AU803" s="103"/>
    </row>
    <row r="804" spans="2:47" s="101" customFormat="1" ht="11.4">
      <c r="B804" s="115"/>
      <c r="C804" s="115"/>
      <c r="D804" s="115"/>
      <c r="E804" s="115"/>
      <c r="F804" s="115"/>
      <c r="G804" s="115"/>
      <c r="H804" s="114"/>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103"/>
      <c r="AJ804" s="103"/>
      <c r="AK804" s="103"/>
      <c r="AL804" s="103"/>
      <c r="AM804" s="103"/>
      <c r="AN804" s="103"/>
      <c r="AO804" s="103"/>
      <c r="AP804" s="103"/>
      <c r="AQ804" s="103"/>
      <c r="AR804" s="103"/>
      <c r="AS804" s="103"/>
      <c r="AT804" s="103"/>
      <c r="AU804" s="103"/>
    </row>
    <row r="805" spans="2:47" s="101" customFormat="1" ht="11.4">
      <c r="B805" s="115"/>
      <c r="C805" s="115"/>
      <c r="D805" s="115"/>
      <c r="E805" s="115"/>
      <c r="F805" s="115"/>
      <c r="G805" s="115"/>
      <c r="H805" s="114"/>
      <c r="J805" s="103"/>
      <c r="K805" s="103"/>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c r="AG805" s="103"/>
      <c r="AH805" s="103"/>
      <c r="AI805" s="103"/>
      <c r="AJ805" s="103"/>
      <c r="AK805" s="103"/>
      <c r="AL805" s="103"/>
      <c r="AM805" s="103"/>
      <c r="AN805" s="103"/>
      <c r="AO805" s="103"/>
      <c r="AP805" s="103"/>
      <c r="AQ805" s="103"/>
      <c r="AR805" s="103"/>
      <c r="AS805" s="103"/>
      <c r="AT805" s="103"/>
      <c r="AU805" s="103"/>
    </row>
    <row r="806" spans="2:47" s="101" customFormat="1" ht="11.4">
      <c r="B806" s="115"/>
      <c r="C806" s="115"/>
      <c r="D806" s="115"/>
      <c r="E806" s="115"/>
      <c r="F806" s="115"/>
      <c r="G806" s="115"/>
      <c r="H806" s="114"/>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3"/>
      <c r="AR806" s="103"/>
      <c r="AS806" s="103"/>
      <c r="AT806" s="103"/>
      <c r="AU806" s="103"/>
    </row>
    <row r="807" spans="2:47" s="101" customFormat="1" ht="12">
      <c r="B807" s="115"/>
      <c r="C807" s="115"/>
      <c r="D807" s="115"/>
      <c r="E807" s="115"/>
      <c r="F807" s="115"/>
      <c r="G807" s="115"/>
      <c r="H807" s="114"/>
      <c r="I807" s="100"/>
      <c r="J807" s="103"/>
      <c r="K807" s="103"/>
      <c r="L807" s="103"/>
      <c r="M807" s="103"/>
      <c r="N807" s="103"/>
      <c r="O807" s="103"/>
      <c r="P807" s="103"/>
      <c r="Q807" s="103"/>
      <c r="R807" s="103"/>
      <c r="S807" s="103"/>
      <c r="T807" s="103"/>
      <c r="U807" s="103"/>
      <c r="V807" s="103"/>
      <c r="W807" s="103"/>
      <c r="X807" s="103"/>
      <c r="Y807" s="103"/>
      <c r="Z807" s="103"/>
      <c r="AA807" s="103"/>
      <c r="AB807" s="103"/>
      <c r="AC807" s="103"/>
      <c r="AD807" s="103"/>
      <c r="AE807" s="103"/>
      <c r="AF807" s="103"/>
      <c r="AG807" s="103"/>
      <c r="AH807" s="103"/>
      <c r="AI807" s="103"/>
      <c r="AJ807" s="103"/>
      <c r="AK807" s="103"/>
      <c r="AL807" s="103"/>
      <c r="AM807" s="103"/>
      <c r="AN807" s="103"/>
      <c r="AO807" s="103"/>
      <c r="AP807" s="103"/>
      <c r="AQ807" s="103"/>
      <c r="AR807" s="103"/>
      <c r="AS807" s="103"/>
      <c r="AT807" s="103"/>
      <c r="AU807" s="103"/>
    </row>
    <row r="808" spans="2:47" s="101" customFormat="1" ht="13.8">
      <c r="B808" s="115"/>
      <c r="C808" s="115"/>
      <c r="D808" s="115"/>
      <c r="E808" s="115"/>
      <c r="F808" s="115"/>
      <c r="G808" s="115"/>
      <c r="H808" s="114"/>
      <c r="I808" s="97"/>
      <c r="J808" s="103"/>
      <c r="K808" s="103"/>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c r="AG808" s="103"/>
      <c r="AH808" s="103"/>
      <c r="AI808" s="103"/>
      <c r="AJ808" s="103"/>
      <c r="AK808" s="103"/>
      <c r="AL808" s="103"/>
      <c r="AM808" s="103"/>
      <c r="AN808" s="103"/>
      <c r="AO808" s="103"/>
      <c r="AP808" s="103"/>
      <c r="AQ808" s="103"/>
      <c r="AR808" s="103"/>
      <c r="AS808" s="103"/>
      <c r="AT808" s="103"/>
      <c r="AU808" s="103"/>
    </row>
    <row r="809" spans="2:47" s="101" customFormat="1" ht="13.8">
      <c r="B809" s="115"/>
      <c r="C809" s="115"/>
      <c r="D809" s="115"/>
      <c r="E809" s="115"/>
      <c r="F809" s="115"/>
      <c r="G809" s="115"/>
      <c r="H809" s="114"/>
      <c r="I809" s="97"/>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c r="AI809" s="103"/>
      <c r="AJ809" s="103"/>
      <c r="AK809" s="103"/>
      <c r="AL809" s="103"/>
      <c r="AM809" s="103"/>
      <c r="AN809" s="103"/>
      <c r="AO809" s="103"/>
      <c r="AP809" s="103"/>
      <c r="AQ809" s="103"/>
      <c r="AR809" s="103"/>
      <c r="AS809" s="103"/>
      <c r="AT809" s="103"/>
      <c r="AU809" s="103"/>
    </row>
    <row r="810" spans="2:47" s="101" customFormat="1" ht="12">
      <c r="B810" s="115"/>
      <c r="C810" s="115"/>
      <c r="D810" s="115"/>
      <c r="E810" s="115"/>
      <c r="F810" s="115"/>
      <c r="G810" s="115"/>
      <c r="H810" s="114"/>
      <c r="I810" s="100"/>
      <c r="J810" s="103"/>
      <c r="K810" s="103"/>
      <c r="L810" s="103"/>
      <c r="M810" s="103"/>
      <c r="N810" s="103"/>
      <c r="O810" s="103"/>
      <c r="P810" s="103"/>
      <c r="Q810" s="103"/>
      <c r="R810" s="103"/>
      <c r="S810" s="103"/>
      <c r="T810" s="103"/>
      <c r="U810" s="103"/>
      <c r="V810" s="103"/>
      <c r="W810" s="103"/>
      <c r="X810" s="103"/>
      <c r="Y810" s="103"/>
      <c r="Z810" s="103"/>
      <c r="AA810" s="103"/>
      <c r="AB810" s="103"/>
      <c r="AC810" s="103"/>
      <c r="AD810" s="103"/>
      <c r="AE810" s="103"/>
      <c r="AF810" s="103"/>
      <c r="AG810" s="103"/>
      <c r="AH810" s="103"/>
      <c r="AI810" s="103"/>
      <c r="AJ810" s="103"/>
      <c r="AK810" s="103"/>
      <c r="AL810" s="103"/>
      <c r="AM810" s="103"/>
      <c r="AN810" s="103"/>
      <c r="AO810" s="103"/>
      <c r="AP810" s="103"/>
      <c r="AQ810" s="103"/>
      <c r="AR810" s="103"/>
      <c r="AS810" s="103"/>
      <c r="AT810" s="103"/>
      <c r="AU810" s="103"/>
    </row>
    <row r="811" spans="2:47" s="101" customFormat="1" ht="11.4">
      <c r="B811" s="115"/>
      <c r="C811" s="115"/>
      <c r="D811" s="115"/>
      <c r="E811" s="115"/>
      <c r="F811" s="115"/>
      <c r="G811" s="115"/>
      <c r="H811" s="114"/>
      <c r="I811" s="103"/>
      <c r="J811" s="103"/>
      <c r="K811" s="103"/>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c r="AG811" s="103"/>
      <c r="AH811" s="103"/>
      <c r="AI811" s="103"/>
      <c r="AJ811" s="103"/>
      <c r="AK811" s="103"/>
      <c r="AL811" s="103"/>
      <c r="AM811" s="103"/>
      <c r="AN811" s="103"/>
      <c r="AO811" s="103"/>
      <c r="AP811" s="103"/>
      <c r="AQ811" s="103"/>
      <c r="AR811" s="103"/>
      <c r="AS811" s="103"/>
      <c r="AT811" s="103"/>
      <c r="AU811" s="103"/>
    </row>
    <row r="812" spans="2:47" s="101" customFormat="1" ht="11.4">
      <c r="B812" s="115"/>
      <c r="C812" s="115"/>
      <c r="D812" s="115"/>
      <c r="E812" s="115"/>
      <c r="F812" s="115"/>
      <c r="G812" s="115"/>
      <c r="H812" s="114"/>
      <c r="I812" s="103"/>
      <c r="J812" s="103"/>
      <c r="K812" s="103"/>
      <c r="L812" s="103"/>
      <c r="M812" s="103"/>
      <c r="N812" s="103"/>
      <c r="O812" s="103"/>
      <c r="P812" s="103"/>
      <c r="Q812" s="103"/>
      <c r="R812" s="103"/>
      <c r="S812" s="103"/>
      <c r="T812" s="103"/>
      <c r="U812" s="103"/>
      <c r="V812" s="103"/>
      <c r="W812" s="103"/>
      <c r="X812" s="103"/>
      <c r="Y812" s="103"/>
      <c r="Z812" s="103"/>
      <c r="AA812" s="103"/>
      <c r="AB812" s="103"/>
      <c r="AC812" s="103"/>
      <c r="AD812" s="103"/>
      <c r="AE812" s="103"/>
      <c r="AF812" s="103"/>
      <c r="AG812" s="103"/>
      <c r="AH812" s="103"/>
      <c r="AI812" s="103"/>
      <c r="AJ812" s="103"/>
      <c r="AK812" s="103"/>
      <c r="AL812" s="103"/>
      <c r="AM812" s="103"/>
      <c r="AN812" s="103"/>
      <c r="AO812" s="103"/>
      <c r="AP812" s="103"/>
      <c r="AQ812" s="103"/>
      <c r="AR812" s="103"/>
      <c r="AS812" s="103"/>
      <c r="AT812" s="103"/>
      <c r="AU812" s="103"/>
    </row>
    <row r="813" spans="2:47" s="101" customFormat="1" ht="11.4">
      <c r="B813" s="115"/>
      <c r="C813" s="115"/>
      <c r="D813" s="115"/>
      <c r="E813" s="115"/>
      <c r="F813" s="115"/>
      <c r="G813" s="115"/>
      <c r="H813" s="114"/>
      <c r="I813" s="103"/>
      <c r="J813" s="103"/>
      <c r="K813" s="103"/>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c r="AG813" s="103"/>
      <c r="AH813" s="103"/>
      <c r="AI813" s="103"/>
      <c r="AJ813" s="103"/>
      <c r="AK813" s="103"/>
      <c r="AL813" s="103"/>
      <c r="AM813" s="103"/>
      <c r="AN813" s="103"/>
      <c r="AO813" s="103"/>
      <c r="AP813" s="103"/>
      <c r="AQ813" s="103"/>
      <c r="AR813" s="103"/>
      <c r="AS813" s="103"/>
      <c r="AT813" s="103"/>
      <c r="AU813" s="103"/>
    </row>
    <row r="814" spans="2:47" s="101" customFormat="1" ht="11.4">
      <c r="B814" s="125"/>
      <c r="C814" s="125"/>
      <c r="D814" s="125"/>
      <c r="E814" s="125"/>
      <c r="F814" s="125"/>
      <c r="G814" s="125"/>
      <c r="H814" s="124"/>
      <c r="I814" s="103"/>
      <c r="J814" s="103"/>
      <c r="K814" s="103"/>
      <c r="L814" s="103"/>
      <c r="M814" s="103"/>
      <c r="N814" s="103"/>
      <c r="O814" s="103"/>
      <c r="P814" s="103"/>
      <c r="Q814" s="103"/>
      <c r="R814" s="103"/>
      <c r="S814" s="103"/>
      <c r="T814" s="103"/>
      <c r="U814" s="103"/>
      <c r="V814" s="103"/>
      <c r="W814" s="103"/>
      <c r="X814" s="103"/>
      <c r="Y814" s="103"/>
      <c r="Z814" s="103"/>
      <c r="AA814" s="103"/>
      <c r="AB814" s="103"/>
      <c r="AC814" s="103"/>
      <c r="AD814" s="103"/>
      <c r="AE814" s="103"/>
      <c r="AF814" s="103"/>
      <c r="AG814" s="103"/>
      <c r="AH814" s="103"/>
      <c r="AI814" s="103"/>
      <c r="AJ814" s="103"/>
      <c r="AK814" s="103"/>
      <c r="AL814" s="103"/>
      <c r="AM814" s="103"/>
      <c r="AN814" s="103"/>
      <c r="AO814" s="103"/>
      <c r="AP814" s="103"/>
      <c r="AQ814" s="103"/>
      <c r="AR814" s="103"/>
      <c r="AS814" s="103"/>
      <c r="AT814" s="103"/>
      <c r="AU814" s="103"/>
    </row>
    <row r="815" spans="2:47" s="101" customFormat="1" ht="12">
      <c r="B815" s="138" t="s">
        <v>28</v>
      </c>
      <c r="C815" s="145"/>
      <c r="D815" s="146"/>
      <c r="E815" s="106"/>
      <c r="F815" s="106"/>
      <c r="G815" s="106"/>
      <c r="H815" s="9">
        <f>SUM(H758:H783)</f>
        <v>0</v>
      </c>
      <c r="I815" s="103"/>
      <c r="J815" s="103"/>
      <c r="K815" s="103"/>
      <c r="L815" s="103"/>
      <c r="M815" s="103"/>
      <c r="N815" s="103"/>
      <c r="O815" s="103"/>
      <c r="P815" s="103"/>
      <c r="Q815" s="103"/>
      <c r="R815" s="103"/>
      <c r="S815" s="103"/>
      <c r="T815" s="103"/>
      <c r="U815" s="103"/>
      <c r="V815" s="103"/>
      <c r="W815" s="103"/>
      <c r="X815" s="103"/>
      <c r="Y815" s="103"/>
      <c r="Z815" s="103"/>
      <c r="AA815" s="103"/>
      <c r="AB815" s="103"/>
      <c r="AC815" s="103"/>
      <c r="AD815" s="103"/>
      <c r="AE815" s="103"/>
      <c r="AF815" s="103"/>
      <c r="AG815" s="103"/>
      <c r="AH815" s="103"/>
      <c r="AI815" s="103"/>
      <c r="AJ815" s="103"/>
      <c r="AK815" s="103"/>
      <c r="AL815" s="103"/>
      <c r="AM815" s="103"/>
      <c r="AN815" s="103"/>
      <c r="AO815" s="103"/>
      <c r="AP815" s="103"/>
      <c r="AQ815" s="103"/>
      <c r="AR815" s="103"/>
      <c r="AS815" s="103"/>
      <c r="AT815" s="103"/>
      <c r="AU815" s="103"/>
    </row>
    <row r="816" spans="2:47" s="48" customFormat="1" ht="12">
      <c r="D816" s="130">
        <v>212</v>
      </c>
      <c r="E816" s="99"/>
      <c r="F816" s="99"/>
      <c r="G816" s="99"/>
      <c r="H816" s="99"/>
      <c r="I816" s="103"/>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100"/>
      <c r="AP816" s="100"/>
      <c r="AQ816" s="100"/>
      <c r="AR816" s="100"/>
      <c r="AS816" s="100"/>
      <c r="AT816" s="100"/>
      <c r="AU816" s="100"/>
    </row>
    <row r="817" spans="1:47" s="35" customFormat="1" ht="13.8">
      <c r="B817" s="95" t="s">
        <v>190</v>
      </c>
      <c r="E817" s="96"/>
      <c r="F817" s="96"/>
      <c r="G817" s="96"/>
      <c r="H817" s="96"/>
      <c r="I817" s="103"/>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row>
    <row r="818" spans="1:47" s="35" customFormat="1" ht="13.8">
      <c r="B818" s="95" t="str">
        <f>B750</f>
        <v>SECTION B - REHABILITATION OF ROAD PAVEMENTS AT KATHERINE STREET</v>
      </c>
      <c r="E818" s="96"/>
      <c r="F818" s="96"/>
      <c r="G818" s="96"/>
      <c r="H818" s="96"/>
      <c r="I818" s="103"/>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c r="AO818" s="97"/>
      <c r="AP818" s="97"/>
      <c r="AQ818" s="97"/>
      <c r="AR818" s="97"/>
      <c r="AS818" s="97"/>
      <c r="AT818" s="97"/>
      <c r="AU818" s="97"/>
    </row>
    <row r="819" spans="1:47" s="48" customFormat="1" ht="12">
      <c r="E819" s="99"/>
      <c r="F819" s="99"/>
      <c r="G819" s="99"/>
      <c r="H819" s="359"/>
      <c r="I819" s="103"/>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c r="AN819" s="100"/>
      <c r="AO819" s="100"/>
      <c r="AP819" s="100"/>
      <c r="AQ819" s="100"/>
      <c r="AR819" s="100"/>
      <c r="AS819" s="100"/>
      <c r="AT819" s="100"/>
      <c r="AU819" s="100"/>
    </row>
    <row r="820" spans="1:47" s="101" customFormat="1" ht="11.4">
      <c r="B820" s="102" t="s">
        <v>1</v>
      </c>
      <c r="C820" s="102" t="s">
        <v>2</v>
      </c>
      <c r="D820" s="102" t="s">
        <v>3</v>
      </c>
      <c r="E820" s="102" t="s">
        <v>4</v>
      </c>
      <c r="F820" s="102" t="s">
        <v>5</v>
      </c>
      <c r="G820" s="102" t="s">
        <v>6</v>
      </c>
      <c r="H820" s="9" t="s">
        <v>7</v>
      </c>
      <c r="I820" s="103"/>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c r="AI820" s="103"/>
      <c r="AJ820" s="103"/>
      <c r="AK820" s="103"/>
      <c r="AL820" s="103"/>
      <c r="AM820" s="103"/>
      <c r="AN820" s="103"/>
      <c r="AO820" s="103"/>
      <c r="AP820" s="103"/>
      <c r="AQ820" s="103"/>
      <c r="AR820" s="103"/>
      <c r="AS820" s="103"/>
      <c r="AT820" s="103"/>
      <c r="AU820" s="103"/>
    </row>
    <row r="821" spans="1:47" s="101" customFormat="1" ht="11.4">
      <c r="B821" s="104"/>
      <c r="C821" s="142"/>
      <c r="D821" s="20" t="s">
        <v>136</v>
      </c>
      <c r="E821" s="106"/>
      <c r="F821" s="106"/>
      <c r="G821" s="106"/>
      <c r="H821" s="9"/>
      <c r="I821" s="103"/>
      <c r="J821" s="103"/>
      <c r="K821" s="103"/>
      <c r="L821" s="103"/>
      <c r="M821" s="103"/>
      <c r="N821" s="103"/>
      <c r="O821" s="103"/>
      <c r="P821" s="103"/>
      <c r="Q821" s="103"/>
      <c r="R821" s="103"/>
      <c r="S821" s="103"/>
      <c r="T821" s="103"/>
      <c r="U821" s="103"/>
      <c r="V821" s="103"/>
      <c r="W821" s="103"/>
      <c r="X821" s="103"/>
      <c r="Y821" s="103"/>
      <c r="Z821" s="103"/>
      <c r="AA821" s="103"/>
      <c r="AB821" s="103"/>
      <c r="AC821" s="103"/>
      <c r="AD821" s="103"/>
      <c r="AE821" s="103"/>
      <c r="AF821" s="103"/>
      <c r="AG821" s="103"/>
      <c r="AH821" s="103"/>
      <c r="AI821" s="103"/>
      <c r="AJ821" s="103"/>
      <c r="AK821" s="103"/>
      <c r="AL821" s="103"/>
      <c r="AM821" s="103"/>
      <c r="AN821" s="103"/>
      <c r="AO821" s="103"/>
      <c r="AP821" s="103"/>
      <c r="AQ821" s="103"/>
      <c r="AR821" s="103"/>
      <c r="AS821" s="103"/>
      <c r="AT821" s="103"/>
      <c r="AU821" s="103"/>
    </row>
    <row r="822" spans="1:47" s="101" customFormat="1" ht="11.4">
      <c r="A822" s="101">
        <v>1451</v>
      </c>
      <c r="B822" s="207" t="s">
        <v>137</v>
      </c>
      <c r="C822" s="207"/>
      <c r="D822" s="221" t="s">
        <v>138</v>
      </c>
      <c r="E822" s="207"/>
      <c r="F822" s="143"/>
      <c r="G822" s="207"/>
      <c r="H822" s="364"/>
      <c r="I822" s="103"/>
      <c r="J822" s="103"/>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c r="AM822" s="103"/>
      <c r="AN822" s="103"/>
      <c r="AO822" s="103"/>
      <c r="AP822" s="103"/>
      <c r="AQ822" s="103"/>
      <c r="AR822" s="103"/>
      <c r="AS822" s="103"/>
      <c r="AT822" s="103"/>
      <c r="AU822" s="103"/>
    </row>
    <row r="823" spans="1:47" s="101" customFormat="1" ht="11.4">
      <c r="B823" s="119"/>
      <c r="C823" s="119"/>
      <c r="D823" s="115"/>
      <c r="E823" s="119"/>
      <c r="F823" s="119"/>
      <c r="G823" s="119"/>
      <c r="H823" s="114"/>
      <c r="I823" s="103"/>
      <c r="J823" s="103"/>
      <c r="K823" s="103"/>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c r="AG823" s="103"/>
      <c r="AH823" s="103"/>
      <c r="AI823" s="103"/>
      <c r="AJ823" s="103"/>
      <c r="AK823" s="103"/>
      <c r="AL823" s="103"/>
      <c r="AM823" s="103"/>
      <c r="AN823" s="103"/>
      <c r="AO823" s="103"/>
      <c r="AP823" s="103"/>
      <c r="AQ823" s="103"/>
      <c r="AR823" s="103"/>
      <c r="AS823" s="103"/>
      <c r="AT823" s="103"/>
      <c r="AU823" s="103"/>
    </row>
    <row r="824" spans="1:47" s="101" customFormat="1" ht="11.4">
      <c r="A824" s="101">
        <v>1427</v>
      </c>
      <c r="B824" s="188" t="s">
        <v>139</v>
      </c>
      <c r="C824" s="188"/>
      <c r="D824" s="191" t="s">
        <v>140</v>
      </c>
      <c r="E824" s="188"/>
      <c r="F824" s="119"/>
      <c r="G824" s="188"/>
      <c r="H824" s="189"/>
      <c r="I824" s="103"/>
      <c r="J824" s="103"/>
      <c r="K824" s="103"/>
      <c r="L824" s="103"/>
      <c r="M824" s="103"/>
      <c r="N824" s="103"/>
      <c r="O824" s="103"/>
      <c r="P824" s="103"/>
      <c r="Q824" s="103"/>
      <c r="R824" s="103"/>
      <c r="S824" s="103"/>
      <c r="T824" s="103"/>
      <c r="U824" s="103"/>
      <c r="V824" s="103"/>
      <c r="W824" s="103"/>
      <c r="X824" s="103"/>
      <c r="Y824" s="103"/>
      <c r="Z824" s="103"/>
      <c r="AA824" s="103"/>
      <c r="AB824" s="103"/>
      <c r="AC824" s="103"/>
      <c r="AD824" s="103"/>
      <c r="AE824" s="103"/>
      <c r="AF824" s="103"/>
      <c r="AG824" s="103"/>
      <c r="AH824" s="103"/>
      <c r="AI824" s="103"/>
      <c r="AJ824" s="103"/>
      <c r="AK824" s="103"/>
      <c r="AL824" s="103"/>
      <c r="AM824" s="103"/>
      <c r="AN824" s="103"/>
      <c r="AO824" s="103"/>
      <c r="AP824" s="103"/>
      <c r="AQ824" s="103"/>
      <c r="AR824" s="103"/>
      <c r="AS824" s="103"/>
      <c r="AT824" s="103"/>
      <c r="AU824" s="103"/>
    </row>
    <row r="825" spans="1:47" s="101" customFormat="1" ht="11.4">
      <c r="B825" s="115"/>
      <c r="C825" s="115"/>
      <c r="D825" s="115"/>
      <c r="E825" s="115"/>
      <c r="F825" s="115"/>
      <c r="G825" s="115"/>
      <c r="H825" s="114"/>
      <c r="I825" s="103"/>
      <c r="J825" s="103"/>
      <c r="K825" s="103"/>
      <c r="L825" s="103"/>
      <c r="M825" s="103"/>
      <c r="N825" s="103"/>
      <c r="O825" s="103"/>
      <c r="P825" s="103"/>
      <c r="Q825" s="103"/>
      <c r="R825" s="103"/>
      <c r="S825" s="103"/>
      <c r="T825" s="103"/>
      <c r="U825" s="103"/>
      <c r="V825" s="103"/>
      <c r="W825" s="103"/>
      <c r="X825" s="103"/>
      <c r="Y825" s="103"/>
      <c r="Z825" s="103"/>
      <c r="AA825" s="103"/>
      <c r="AB825" s="103"/>
      <c r="AC825" s="103"/>
      <c r="AD825" s="103"/>
      <c r="AE825" s="103"/>
      <c r="AF825" s="103"/>
      <c r="AG825" s="103"/>
      <c r="AH825" s="103"/>
      <c r="AI825" s="103"/>
      <c r="AJ825" s="103"/>
      <c r="AK825" s="103"/>
      <c r="AL825" s="103"/>
      <c r="AM825" s="103"/>
      <c r="AN825" s="103"/>
      <c r="AO825" s="103"/>
      <c r="AP825" s="103"/>
      <c r="AQ825" s="103"/>
      <c r="AR825" s="103"/>
      <c r="AS825" s="103"/>
      <c r="AT825" s="103"/>
      <c r="AU825" s="103"/>
    </row>
    <row r="826" spans="1:47" s="101" customFormat="1" ht="11.4">
      <c r="A826" s="101">
        <v>1431</v>
      </c>
      <c r="B826" s="120"/>
      <c r="C826" s="120"/>
      <c r="D826" s="115" t="s">
        <v>141</v>
      </c>
      <c r="E826" s="120"/>
      <c r="F826" s="120"/>
      <c r="G826" s="120"/>
      <c r="H826" s="114"/>
      <c r="I826" s="103"/>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c r="AI826" s="103"/>
      <c r="AJ826" s="103"/>
      <c r="AK826" s="103"/>
      <c r="AL826" s="103"/>
      <c r="AM826" s="103"/>
      <c r="AN826" s="103"/>
      <c r="AO826" s="103"/>
      <c r="AP826" s="103"/>
      <c r="AQ826" s="103"/>
      <c r="AR826" s="103"/>
      <c r="AS826" s="103"/>
      <c r="AT826" s="103"/>
      <c r="AU826" s="103"/>
    </row>
    <row r="827" spans="1:47" s="101" customFormat="1" ht="11.4">
      <c r="B827" s="115"/>
      <c r="C827" s="115"/>
      <c r="D827" s="115"/>
      <c r="E827" s="115"/>
      <c r="F827" s="115"/>
      <c r="G827" s="115"/>
      <c r="H827" s="114"/>
      <c r="I827" s="103"/>
      <c r="J827" s="103"/>
      <c r="K827" s="103"/>
      <c r="L827" s="103"/>
      <c r="M827" s="103"/>
      <c r="N827" s="103"/>
      <c r="O827" s="103"/>
      <c r="P827" s="103"/>
      <c r="Q827" s="103"/>
      <c r="R827" s="103"/>
      <c r="S827" s="103"/>
      <c r="T827" s="103"/>
      <c r="U827" s="103"/>
      <c r="V827" s="103"/>
      <c r="W827" s="103"/>
      <c r="X827" s="103"/>
      <c r="Y827" s="103"/>
      <c r="Z827" s="103"/>
      <c r="AA827" s="103"/>
      <c r="AB827" s="103"/>
      <c r="AC827" s="103"/>
      <c r="AD827" s="103"/>
      <c r="AE827" s="103"/>
      <c r="AF827" s="103"/>
      <c r="AG827" s="103"/>
      <c r="AH827" s="103"/>
      <c r="AI827" s="103"/>
      <c r="AJ827" s="103"/>
      <c r="AK827" s="103"/>
      <c r="AL827" s="103"/>
      <c r="AM827" s="103"/>
      <c r="AN827" s="103"/>
      <c r="AO827" s="103"/>
      <c r="AP827" s="103"/>
      <c r="AQ827" s="103"/>
      <c r="AR827" s="103"/>
      <c r="AS827" s="103"/>
      <c r="AT827" s="103"/>
      <c r="AU827" s="103"/>
    </row>
    <row r="828" spans="1:47" s="101" customFormat="1" ht="11.4">
      <c r="B828" s="120"/>
      <c r="C828" s="120"/>
      <c r="D828" s="115" t="s">
        <v>142</v>
      </c>
      <c r="E828" s="114" t="s">
        <v>130</v>
      </c>
      <c r="F828" s="149">
        <v>100</v>
      </c>
      <c r="G828" s="182"/>
      <c r="H828" s="114">
        <f>G828*F828</f>
        <v>0</v>
      </c>
      <c r="I828" s="103"/>
      <c r="J828" s="103"/>
      <c r="K828" s="103"/>
      <c r="L828" s="103"/>
      <c r="M828" s="103"/>
      <c r="N828" s="103"/>
      <c r="O828" s="103"/>
      <c r="P828" s="103"/>
      <c r="Q828" s="103"/>
      <c r="R828" s="103"/>
      <c r="S828" s="103"/>
      <c r="T828" s="103"/>
      <c r="U828" s="103"/>
      <c r="V828" s="103"/>
      <c r="W828" s="103"/>
      <c r="X828" s="103"/>
      <c r="Y828" s="103"/>
      <c r="Z828" s="103"/>
      <c r="AA828" s="103"/>
      <c r="AB828" s="103"/>
      <c r="AC828" s="103"/>
      <c r="AD828" s="103"/>
      <c r="AE828" s="103"/>
      <c r="AF828" s="103"/>
      <c r="AG828" s="103"/>
      <c r="AH828" s="103"/>
      <c r="AI828" s="103"/>
      <c r="AJ828" s="103"/>
      <c r="AK828" s="103"/>
      <c r="AL828" s="103"/>
      <c r="AM828" s="103"/>
      <c r="AN828" s="103"/>
      <c r="AO828" s="103"/>
      <c r="AP828" s="103"/>
      <c r="AQ828" s="103"/>
      <c r="AR828" s="103"/>
      <c r="AS828" s="103"/>
      <c r="AT828" s="103"/>
      <c r="AU828" s="103"/>
    </row>
    <row r="829" spans="1:47" s="101" customFormat="1" ht="11.4">
      <c r="B829" s="115"/>
      <c r="C829" s="115"/>
      <c r="D829" s="115"/>
      <c r="E829" s="115"/>
      <c r="F829" s="115"/>
      <c r="G829" s="115"/>
      <c r="H829" s="114"/>
      <c r="I829" s="103"/>
      <c r="J829" s="103"/>
      <c r="K829" s="103"/>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c r="AG829" s="103"/>
      <c r="AH829" s="103"/>
      <c r="AI829" s="103"/>
      <c r="AJ829" s="103"/>
      <c r="AK829" s="103"/>
      <c r="AL829" s="103"/>
      <c r="AM829" s="103"/>
      <c r="AN829" s="103"/>
      <c r="AO829" s="103"/>
      <c r="AP829" s="103"/>
      <c r="AQ829" s="103"/>
      <c r="AR829" s="103"/>
      <c r="AS829" s="103"/>
      <c r="AT829" s="103"/>
      <c r="AU829" s="103"/>
    </row>
    <row r="830" spans="1:47" s="101" customFormat="1" ht="11.4">
      <c r="B830" s="115"/>
      <c r="C830" s="115"/>
      <c r="D830" s="115"/>
      <c r="E830" s="115"/>
      <c r="F830" s="115"/>
      <c r="G830" s="115"/>
      <c r="H830" s="114"/>
      <c r="I830" s="103"/>
      <c r="J830" s="103"/>
      <c r="K830" s="103"/>
      <c r="L830" s="103"/>
      <c r="M830" s="103"/>
      <c r="N830" s="103"/>
      <c r="O830" s="103"/>
      <c r="P830" s="103"/>
      <c r="Q830" s="103"/>
      <c r="R830" s="103"/>
      <c r="S830" s="103"/>
      <c r="T830" s="103"/>
      <c r="U830" s="103"/>
      <c r="V830" s="103"/>
      <c r="W830" s="103"/>
      <c r="X830" s="103"/>
      <c r="Y830" s="103"/>
      <c r="Z830" s="103"/>
      <c r="AA830" s="103"/>
      <c r="AB830" s="103"/>
      <c r="AC830" s="103"/>
      <c r="AD830" s="103"/>
      <c r="AE830" s="103"/>
      <c r="AF830" s="103"/>
      <c r="AG830" s="103"/>
      <c r="AH830" s="103"/>
      <c r="AI830" s="103"/>
      <c r="AJ830" s="103"/>
      <c r="AK830" s="103"/>
      <c r="AL830" s="103"/>
      <c r="AM830" s="103"/>
      <c r="AN830" s="103"/>
      <c r="AO830" s="103"/>
      <c r="AP830" s="103"/>
      <c r="AQ830" s="103"/>
      <c r="AR830" s="103"/>
      <c r="AS830" s="103"/>
      <c r="AT830" s="103"/>
      <c r="AU830" s="103"/>
    </row>
    <row r="831" spans="1:47" s="101" customFormat="1" ht="11.4">
      <c r="B831" s="173"/>
      <c r="C831" s="173"/>
      <c r="D831" s="191"/>
      <c r="E831" s="173"/>
      <c r="F831" s="120"/>
      <c r="G831" s="173"/>
      <c r="H831" s="189"/>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3"/>
      <c r="AF831" s="103"/>
      <c r="AG831" s="103"/>
      <c r="AH831" s="103"/>
      <c r="AI831" s="103"/>
      <c r="AJ831" s="103"/>
      <c r="AK831" s="103"/>
      <c r="AL831" s="103"/>
      <c r="AM831" s="103"/>
      <c r="AN831" s="103"/>
      <c r="AO831" s="103"/>
      <c r="AP831" s="103"/>
      <c r="AQ831" s="103"/>
      <c r="AR831" s="103"/>
      <c r="AS831" s="103"/>
      <c r="AT831" s="103"/>
      <c r="AU831" s="103"/>
    </row>
    <row r="832" spans="1:47" s="101" customFormat="1" ht="11.4">
      <c r="B832" s="115"/>
      <c r="C832" s="115"/>
      <c r="D832" s="115"/>
      <c r="E832" s="115"/>
      <c r="F832" s="115"/>
      <c r="G832" s="115"/>
      <c r="H832" s="114"/>
      <c r="I832" s="103"/>
      <c r="J832" s="103"/>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3"/>
      <c r="AN832" s="103"/>
      <c r="AO832" s="103"/>
      <c r="AP832" s="103"/>
      <c r="AQ832" s="103"/>
      <c r="AR832" s="103"/>
      <c r="AS832" s="103"/>
      <c r="AT832" s="103"/>
      <c r="AU832" s="103"/>
    </row>
    <row r="833" spans="2:47" s="101" customFormat="1" ht="11.4">
      <c r="B833" s="115"/>
      <c r="C833" s="115"/>
      <c r="D833" s="115"/>
      <c r="E833" s="115"/>
      <c r="F833" s="115"/>
      <c r="G833" s="115"/>
      <c r="H833" s="114"/>
      <c r="I833" s="103"/>
      <c r="J833" s="103"/>
      <c r="K833" s="103"/>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c r="AL833" s="103"/>
      <c r="AM833" s="103"/>
      <c r="AN833" s="103"/>
      <c r="AO833" s="103"/>
      <c r="AP833" s="103"/>
      <c r="AQ833" s="103"/>
      <c r="AR833" s="103"/>
      <c r="AS833" s="103"/>
      <c r="AT833" s="103"/>
      <c r="AU833" s="103"/>
    </row>
    <row r="834" spans="2:47" s="101" customFormat="1" ht="11.4">
      <c r="B834" s="115"/>
      <c r="C834" s="115"/>
      <c r="D834" s="115"/>
      <c r="E834" s="115"/>
      <c r="F834" s="115"/>
      <c r="G834" s="115"/>
      <c r="H834" s="114"/>
      <c r="I834" s="103"/>
      <c r="J834" s="103"/>
      <c r="K834" s="103"/>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c r="AM834" s="103"/>
      <c r="AN834" s="103"/>
      <c r="AO834" s="103"/>
      <c r="AP834" s="103"/>
      <c r="AQ834" s="103"/>
      <c r="AR834" s="103"/>
      <c r="AS834" s="103"/>
      <c r="AT834" s="103"/>
      <c r="AU834" s="103"/>
    </row>
    <row r="835" spans="2:47" s="101" customFormat="1" ht="11.4">
      <c r="B835" s="115"/>
      <c r="C835" s="115"/>
      <c r="D835" s="115"/>
      <c r="E835" s="115"/>
      <c r="F835" s="115"/>
      <c r="G835" s="115"/>
      <c r="H835" s="114"/>
      <c r="I835" s="103"/>
      <c r="J835" s="103"/>
      <c r="K835" s="103"/>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c r="AL835" s="103"/>
      <c r="AM835" s="103"/>
      <c r="AN835" s="103"/>
      <c r="AO835" s="103"/>
      <c r="AP835" s="103"/>
      <c r="AQ835" s="103"/>
      <c r="AR835" s="103"/>
      <c r="AS835" s="103"/>
      <c r="AT835" s="103"/>
      <c r="AU835" s="103"/>
    </row>
    <row r="836" spans="2:47" s="101" customFormat="1" ht="11.4">
      <c r="B836" s="115"/>
      <c r="C836" s="115"/>
      <c r="D836" s="115"/>
      <c r="E836" s="115"/>
      <c r="F836" s="115"/>
      <c r="G836" s="115"/>
      <c r="H836" s="114"/>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c r="AM836" s="103"/>
      <c r="AN836" s="103"/>
      <c r="AO836" s="103"/>
      <c r="AP836" s="103"/>
      <c r="AQ836" s="103"/>
      <c r="AR836" s="103"/>
      <c r="AS836" s="103"/>
      <c r="AT836" s="103"/>
      <c r="AU836" s="103"/>
    </row>
    <row r="837" spans="2:47" s="101" customFormat="1" ht="11.4">
      <c r="B837" s="115"/>
      <c r="C837" s="115"/>
      <c r="D837" s="115"/>
      <c r="E837" s="115"/>
      <c r="F837" s="115"/>
      <c r="G837" s="115"/>
      <c r="H837" s="114"/>
      <c r="I837" s="103"/>
      <c r="J837" s="103"/>
      <c r="K837" s="103"/>
      <c r="L837" s="103"/>
      <c r="M837" s="103"/>
      <c r="N837" s="103"/>
      <c r="O837" s="103"/>
      <c r="P837" s="103"/>
      <c r="Q837" s="103"/>
      <c r="R837" s="103"/>
      <c r="S837" s="103"/>
      <c r="T837" s="103"/>
      <c r="U837" s="103"/>
      <c r="V837" s="103"/>
      <c r="W837" s="103"/>
      <c r="X837" s="103"/>
      <c r="Y837" s="103"/>
      <c r="Z837" s="103"/>
      <c r="AA837" s="103"/>
      <c r="AB837" s="103"/>
      <c r="AC837" s="103"/>
      <c r="AD837" s="103"/>
      <c r="AE837" s="103"/>
      <c r="AF837" s="103"/>
      <c r="AG837" s="103"/>
      <c r="AH837" s="103"/>
      <c r="AI837" s="103"/>
      <c r="AJ837" s="103"/>
      <c r="AK837" s="103"/>
      <c r="AL837" s="103"/>
      <c r="AM837" s="103"/>
      <c r="AN837" s="103"/>
      <c r="AO837" s="103"/>
      <c r="AP837" s="103"/>
      <c r="AQ837" s="103"/>
      <c r="AR837" s="103"/>
      <c r="AS837" s="103"/>
      <c r="AT837" s="103"/>
      <c r="AU837" s="103"/>
    </row>
    <row r="838" spans="2:47" s="101" customFormat="1" ht="11.4">
      <c r="B838" s="115"/>
      <c r="C838" s="115"/>
      <c r="D838" s="115"/>
      <c r="E838" s="115"/>
      <c r="F838" s="115"/>
      <c r="G838" s="115"/>
      <c r="H838" s="114"/>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3"/>
      <c r="AR838" s="103"/>
      <c r="AS838" s="103"/>
      <c r="AT838" s="103"/>
      <c r="AU838" s="103"/>
    </row>
    <row r="839" spans="2:47" s="101" customFormat="1" ht="11.4">
      <c r="B839" s="115"/>
      <c r="C839" s="115"/>
      <c r="D839" s="115"/>
      <c r="E839" s="115"/>
      <c r="F839" s="115"/>
      <c r="G839" s="115"/>
      <c r="H839" s="114"/>
      <c r="I839" s="103"/>
      <c r="J839" s="103"/>
      <c r="K839" s="103"/>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c r="AG839" s="103"/>
      <c r="AH839" s="103"/>
      <c r="AI839" s="103"/>
      <c r="AJ839" s="103"/>
      <c r="AK839" s="103"/>
      <c r="AL839" s="103"/>
      <c r="AM839" s="103"/>
      <c r="AN839" s="103"/>
      <c r="AO839" s="103"/>
      <c r="AP839" s="103"/>
      <c r="AQ839" s="103"/>
      <c r="AR839" s="103"/>
      <c r="AS839" s="103"/>
      <c r="AT839" s="103"/>
      <c r="AU839" s="103"/>
    </row>
    <row r="840" spans="2:47" s="101" customFormat="1" ht="11.4">
      <c r="B840" s="115"/>
      <c r="C840" s="115"/>
      <c r="D840" s="115"/>
      <c r="E840" s="115"/>
      <c r="F840" s="115"/>
      <c r="G840" s="115"/>
      <c r="H840" s="114"/>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c r="AI840" s="103"/>
      <c r="AJ840" s="103"/>
      <c r="AK840" s="103"/>
      <c r="AL840" s="103"/>
      <c r="AM840" s="103"/>
      <c r="AN840" s="103"/>
      <c r="AO840" s="103"/>
      <c r="AP840" s="103"/>
      <c r="AQ840" s="103"/>
      <c r="AR840" s="103"/>
      <c r="AS840" s="103"/>
      <c r="AT840" s="103"/>
      <c r="AU840" s="103"/>
    </row>
    <row r="841" spans="2:47" s="101" customFormat="1" ht="11.4">
      <c r="B841" s="115"/>
      <c r="C841" s="115"/>
      <c r="D841" s="115"/>
      <c r="E841" s="115"/>
      <c r="F841" s="115"/>
      <c r="G841" s="115"/>
      <c r="H841" s="114"/>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3"/>
      <c r="AR841" s="103"/>
      <c r="AS841" s="103"/>
      <c r="AT841" s="103"/>
      <c r="AU841" s="103"/>
    </row>
    <row r="842" spans="2:47" s="101" customFormat="1" ht="11.4">
      <c r="B842" s="115"/>
      <c r="C842" s="115"/>
      <c r="D842" s="115"/>
      <c r="E842" s="115"/>
      <c r="F842" s="115"/>
      <c r="G842" s="115"/>
      <c r="H842" s="114"/>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c r="AI842" s="103"/>
      <c r="AJ842" s="103"/>
      <c r="AK842" s="103"/>
      <c r="AL842" s="103"/>
      <c r="AM842" s="103"/>
      <c r="AN842" s="103"/>
      <c r="AO842" s="103"/>
      <c r="AP842" s="103"/>
      <c r="AQ842" s="103"/>
      <c r="AR842" s="103"/>
      <c r="AS842" s="103"/>
      <c r="AT842" s="103"/>
      <c r="AU842" s="103"/>
    </row>
    <row r="843" spans="2:47" s="101" customFormat="1" ht="11.4">
      <c r="B843" s="115"/>
      <c r="C843" s="115"/>
      <c r="D843" s="115"/>
      <c r="E843" s="115"/>
      <c r="F843" s="115"/>
      <c r="G843" s="115"/>
      <c r="H843" s="114"/>
      <c r="I843" s="103"/>
      <c r="J843" s="103"/>
      <c r="K843" s="103"/>
      <c r="L843" s="103"/>
      <c r="M843" s="103"/>
      <c r="N843" s="103"/>
      <c r="O843" s="103"/>
      <c r="P843" s="103"/>
      <c r="Q843" s="103"/>
      <c r="R843" s="103"/>
      <c r="S843" s="103"/>
      <c r="T843" s="103"/>
      <c r="U843" s="103"/>
      <c r="V843" s="103"/>
      <c r="W843" s="103"/>
      <c r="X843" s="103"/>
      <c r="Y843" s="103"/>
      <c r="Z843" s="103"/>
      <c r="AA843" s="103"/>
      <c r="AB843" s="103"/>
      <c r="AC843" s="103"/>
      <c r="AD843" s="103"/>
      <c r="AE843" s="103"/>
      <c r="AF843" s="103"/>
      <c r="AG843" s="103"/>
      <c r="AH843" s="103"/>
      <c r="AI843" s="103"/>
      <c r="AJ843" s="103"/>
      <c r="AK843" s="103"/>
      <c r="AL843" s="103"/>
      <c r="AM843" s="103"/>
      <c r="AN843" s="103"/>
      <c r="AO843" s="103"/>
      <c r="AP843" s="103"/>
      <c r="AQ843" s="103"/>
      <c r="AR843" s="103"/>
      <c r="AS843" s="103"/>
      <c r="AT843" s="103"/>
      <c r="AU843" s="103"/>
    </row>
    <row r="844" spans="2:47" s="101" customFormat="1" ht="11.4">
      <c r="B844" s="115"/>
      <c r="C844" s="115"/>
      <c r="D844" s="115"/>
      <c r="E844" s="115"/>
      <c r="F844" s="115"/>
      <c r="G844" s="115"/>
      <c r="H844" s="114"/>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3"/>
      <c r="AR844" s="103"/>
      <c r="AS844" s="103"/>
      <c r="AT844" s="103"/>
      <c r="AU844" s="103"/>
    </row>
    <row r="845" spans="2:47" s="101" customFormat="1" ht="11.4">
      <c r="B845" s="115"/>
      <c r="C845" s="115"/>
      <c r="D845" s="115"/>
      <c r="E845" s="115"/>
      <c r="F845" s="115"/>
      <c r="G845" s="115"/>
      <c r="H845" s="114"/>
      <c r="I845" s="103"/>
      <c r="J845" s="103"/>
      <c r="K845" s="103"/>
      <c r="L845" s="103"/>
      <c r="M845" s="103"/>
      <c r="N845" s="103"/>
      <c r="O845" s="103"/>
      <c r="P845" s="103"/>
      <c r="Q845" s="103"/>
      <c r="R845" s="103"/>
      <c r="S845" s="103"/>
      <c r="T845" s="103"/>
      <c r="U845" s="103"/>
      <c r="V845" s="103"/>
      <c r="W845" s="103"/>
      <c r="X845" s="103"/>
      <c r="Y845" s="103"/>
      <c r="Z845" s="103"/>
      <c r="AA845" s="103"/>
      <c r="AB845" s="103"/>
      <c r="AC845" s="103"/>
      <c r="AD845" s="103"/>
      <c r="AE845" s="103"/>
      <c r="AF845" s="103"/>
      <c r="AG845" s="103"/>
      <c r="AH845" s="103"/>
      <c r="AI845" s="103"/>
      <c r="AJ845" s="103"/>
      <c r="AK845" s="103"/>
      <c r="AL845" s="103"/>
      <c r="AM845" s="103"/>
      <c r="AN845" s="103"/>
      <c r="AO845" s="103"/>
      <c r="AP845" s="103"/>
      <c r="AQ845" s="103"/>
      <c r="AR845" s="103"/>
      <c r="AS845" s="103"/>
      <c r="AT845" s="103"/>
      <c r="AU845" s="103"/>
    </row>
    <row r="846" spans="2:47" s="101" customFormat="1" ht="11.4">
      <c r="B846" s="115"/>
      <c r="C846" s="115"/>
      <c r="D846" s="115"/>
      <c r="E846" s="115"/>
      <c r="F846" s="115"/>
      <c r="G846" s="115"/>
      <c r="H846" s="114"/>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c r="AL846" s="103"/>
      <c r="AM846" s="103"/>
      <c r="AN846" s="103"/>
      <c r="AO846" s="103"/>
      <c r="AP846" s="103"/>
      <c r="AQ846" s="103"/>
      <c r="AR846" s="103"/>
      <c r="AS846" s="103"/>
      <c r="AT846" s="103"/>
      <c r="AU846" s="103"/>
    </row>
    <row r="847" spans="2:47" s="101" customFormat="1" ht="11.4">
      <c r="B847" s="115"/>
      <c r="C847" s="115"/>
      <c r="D847" s="115"/>
      <c r="E847" s="115"/>
      <c r="F847" s="115"/>
      <c r="G847" s="115"/>
      <c r="H847" s="114"/>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3"/>
      <c r="AR847" s="103"/>
      <c r="AS847" s="103"/>
      <c r="AT847" s="103"/>
      <c r="AU847" s="103"/>
    </row>
    <row r="848" spans="2:47" s="101" customFormat="1" ht="11.4">
      <c r="B848" s="115"/>
      <c r="C848" s="115"/>
      <c r="D848" s="115"/>
      <c r="E848" s="115"/>
      <c r="F848" s="115"/>
      <c r="G848" s="115"/>
      <c r="H848" s="114"/>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c r="AL848" s="103"/>
      <c r="AM848" s="103"/>
      <c r="AN848" s="103"/>
      <c r="AO848" s="103"/>
      <c r="AP848" s="103"/>
      <c r="AQ848" s="103"/>
      <c r="AR848" s="103"/>
      <c r="AS848" s="103"/>
      <c r="AT848" s="103"/>
      <c r="AU848" s="103"/>
    </row>
    <row r="849" spans="2:47" s="101" customFormat="1" ht="11.4">
      <c r="B849" s="115"/>
      <c r="C849" s="115"/>
      <c r="D849" s="115"/>
      <c r="E849" s="115"/>
      <c r="F849" s="115"/>
      <c r="G849" s="115"/>
      <c r="H849" s="114"/>
      <c r="I849" s="103"/>
      <c r="J849" s="103"/>
      <c r="K849" s="103"/>
      <c r="L849" s="103"/>
      <c r="M849" s="103"/>
      <c r="N849" s="103"/>
      <c r="O849" s="103"/>
      <c r="P849" s="103"/>
      <c r="Q849" s="103"/>
      <c r="R849" s="103"/>
      <c r="S849" s="103"/>
      <c r="T849" s="103"/>
      <c r="U849" s="103"/>
      <c r="V849" s="103"/>
      <c r="W849" s="103"/>
      <c r="X849" s="103"/>
      <c r="Y849" s="103"/>
      <c r="Z849" s="103"/>
      <c r="AA849" s="103"/>
      <c r="AB849" s="103"/>
      <c r="AC849" s="103"/>
      <c r="AD849" s="103"/>
      <c r="AE849" s="103"/>
      <c r="AF849" s="103"/>
      <c r="AG849" s="103"/>
      <c r="AH849" s="103"/>
      <c r="AI849" s="103"/>
      <c r="AJ849" s="103"/>
      <c r="AK849" s="103"/>
      <c r="AL849" s="103"/>
      <c r="AM849" s="103"/>
      <c r="AN849" s="103"/>
      <c r="AO849" s="103"/>
      <c r="AP849" s="103"/>
      <c r="AQ849" s="103"/>
      <c r="AR849" s="103"/>
      <c r="AS849" s="103"/>
      <c r="AT849" s="103"/>
      <c r="AU849" s="103"/>
    </row>
    <row r="850" spans="2:47" s="101" customFormat="1" ht="11.4">
      <c r="B850" s="115"/>
      <c r="C850" s="115"/>
      <c r="D850" s="115"/>
      <c r="E850" s="115"/>
      <c r="F850" s="115"/>
      <c r="G850" s="115"/>
      <c r="H850" s="114"/>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3"/>
      <c r="AR850" s="103"/>
      <c r="AS850" s="103"/>
      <c r="AT850" s="103"/>
      <c r="AU850" s="103"/>
    </row>
    <row r="851" spans="2:47" s="101" customFormat="1" ht="11.4">
      <c r="B851" s="115"/>
      <c r="C851" s="115"/>
      <c r="D851" s="115"/>
      <c r="E851" s="115"/>
      <c r="F851" s="115"/>
      <c r="G851" s="115"/>
      <c r="H851" s="114"/>
      <c r="I851" s="103"/>
      <c r="J851" s="103"/>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c r="AM851" s="103"/>
      <c r="AN851" s="103"/>
      <c r="AO851" s="103"/>
      <c r="AP851" s="103"/>
      <c r="AQ851" s="103"/>
      <c r="AR851" s="103"/>
      <c r="AS851" s="103"/>
      <c r="AT851" s="103"/>
      <c r="AU851" s="103"/>
    </row>
    <row r="852" spans="2:47" s="101" customFormat="1" ht="11.4">
      <c r="B852" s="115"/>
      <c r="C852" s="115"/>
      <c r="D852" s="115"/>
      <c r="E852" s="115"/>
      <c r="F852" s="115"/>
      <c r="G852" s="115"/>
      <c r="H852" s="114"/>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c r="AL852" s="103"/>
      <c r="AM852" s="103"/>
      <c r="AN852" s="103"/>
      <c r="AO852" s="103"/>
      <c r="AP852" s="103"/>
      <c r="AQ852" s="103"/>
      <c r="AR852" s="103"/>
      <c r="AS852" s="103"/>
      <c r="AT852" s="103"/>
      <c r="AU852" s="103"/>
    </row>
    <row r="853" spans="2:47" s="101" customFormat="1" ht="11.4">
      <c r="B853" s="115"/>
      <c r="C853" s="115"/>
      <c r="D853" s="115"/>
      <c r="E853" s="115"/>
      <c r="F853" s="115"/>
      <c r="G853" s="115"/>
      <c r="H853" s="114"/>
      <c r="I853" s="103"/>
      <c r="J853" s="103"/>
      <c r="K853" s="103"/>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c r="AG853" s="103"/>
      <c r="AH853" s="103"/>
      <c r="AI853" s="103"/>
      <c r="AJ853" s="103"/>
      <c r="AK853" s="103"/>
      <c r="AL853" s="103"/>
      <c r="AM853" s="103"/>
      <c r="AN853" s="103"/>
      <c r="AO853" s="103"/>
      <c r="AP853" s="103"/>
      <c r="AQ853" s="103"/>
      <c r="AR853" s="103"/>
      <c r="AS853" s="103"/>
      <c r="AT853" s="103"/>
      <c r="AU853" s="103"/>
    </row>
    <row r="854" spans="2:47" s="101" customFormat="1" ht="11.4">
      <c r="B854" s="115"/>
      <c r="C854" s="115"/>
      <c r="D854" s="115"/>
      <c r="E854" s="115"/>
      <c r="F854" s="115"/>
      <c r="G854" s="115"/>
      <c r="H854" s="114"/>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3"/>
      <c r="AN854" s="103"/>
      <c r="AO854" s="103"/>
      <c r="AP854" s="103"/>
      <c r="AQ854" s="103"/>
      <c r="AR854" s="103"/>
      <c r="AS854" s="103"/>
      <c r="AT854" s="103"/>
      <c r="AU854" s="103"/>
    </row>
    <row r="855" spans="2:47" s="101" customFormat="1" ht="11.4">
      <c r="B855" s="115"/>
      <c r="C855" s="115"/>
      <c r="D855" s="115"/>
      <c r="E855" s="115"/>
      <c r="F855" s="115"/>
      <c r="G855" s="115"/>
      <c r="H855" s="114"/>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3"/>
      <c r="AR855" s="103"/>
      <c r="AS855" s="103"/>
      <c r="AT855" s="103"/>
      <c r="AU855" s="103"/>
    </row>
    <row r="856" spans="2:47" s="101" customFormat="1" ht="11.4">
      <c r="B856" s="115"/>
      <c r="C856" s="115"/>
      <c r="D856" s="115"/>
      <c r="E856" s="115"/>
      <c r="F856" s="115"/>
      <c r="G856" s="115"/>
      <c r="H856" s="114"/>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c r="AL856" s="103"/>
      <c r="AM856" s="103"/>
      <c r="AN856" s="103"/>
      <c r="AO856" s="103"/>
      <c r="AP856" s="103"/>
      <c r="AQ856" s="103"/>
      <c r="AR856" s="103"/>
      <c r="AS856" s="103"/>
      <c r="AT856" s="103"/>
      <c r="AU856" s="103"/>
    </row>
    <row r="857" spans="2:47" s="101" customFormat="1" ht="11.4">
      <c r="B857" s="115"/>
      <c r="C857" s="115"/>
      <c r="D857" s="115"/>
      <c r="E857" s="115"/>
      <c r="F857" s="115"/>
      <c r="G857" s="115"/>
      <c r="H857" s="114"/>
      <c r="I857" s="103"/>
      <c r="J857" s="103"/>
      <c r="K857" s="103"/>
      <c r="L857" s="103"/>
      <c r="M857" s="103"/>
      <c r="N857" s="103"/>
      <c r="O857" s="103"/>
      <c r="P857" s="103"/>
      <c r="Q857" s="103"/>
      <c r="R857" s="103"/>
      <c r="S857" s="103"/>
      <c r="T857" s="103"/>
      <c r="U857" s="103"/>
      <c r="V857" s="103"/>
      <c r="W857" s="103"/>
      <c r="X857" s="103"/>
      <c r="Y857" s="103"/>
      <c r="Z857" s="103"/>
      <c r="AA857" s="103"/>
      <c r="AB857" s="103"/>
      <c r="AC857" s="103"/>
      <c r="AD857" s="103"/>
      <c r="AE857" s="103"/>
      <c r="AF857" s="103"/>
      <c r="AG857" s="103"/>
      <c r="AH857" s="103"/>
      <c r="AI857" s="103"/>
      <c r="AJ857" s="103"/>
      <c r="AK857" s="103"/>
      <c r="AL857" s="103"/>
      <c r="AM857" s="103"/>
      <c r="AN857" s="103"/>
      <c r="AO857" s="103"/>
      <c r="AP857" s="103"/>
      <c r="AQ857" s="103"/>
      <c r="AR857" s="103"/>
      <c r="AS857" s="103"/>
      <c r="AT857" s="103"/>
      <c r="AU857" s="103"/>
    </row>
    <row r="858" spans="2:47" s="101" customFormat="1" ht="11.4">
      <c r="B858" s="115"/>
      <c r="C858" s="115"/>
      <c r="D858" s="115"/>
      <c r="E858" s="115"/>
      <c r="F858" s="115"/>
      <c r="G858" s="115"/>
      <c r="H858" s="114"/>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c r="AL858" s="103"/>
      <c r="AM858" s="103"/>
      <c r="AN858" s="103"/>
      <c r="AO858" s="103"/>
      <c r="AP858" s="103"/>
      <c r="AQ858" s="103"/>
      <c r="AR858" s="103"/>
      <c r="AS858" s="103"/>
      <c r="AT858" s="103"/>
      <c r="AU858" s="103"/>
    </row>
    <row r="859" spans="2:47" s="101" customFormat="1" ht="11.4">
      <c r="B859" s="115"/>
      <c r="C859" s="115"/>
      <c r="D859" s="115"/>
      <c r="E859" s="115"/>
      <c r="F859" s="115"/>
      <c r="G859" s="115"/>
      <c r="H859" s="114"/>
      <c r="I859" s="103"/>
      <c r="J859" s="103"/>
      <c r="K859" s="103"/>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c r="AG859" s="103"/>
      <c r="AH859" s="103"/>
      <c r="AI859" s="103"/>
      <c r="AJ859" s="103"/>
      <c r="AK859" s="103"/>
      <c r="AL859" s="103"/>
      <c r="AM859" s="103"/>
      <c r="AN859" s="103"/>
      <c r="AO859" s="103"/>
      <c r="AP859" s="103"/>
      <c r="AQ859" s="103"/>
      <c r="AR859" s="103"/>
      <c r="AS859" s="103"/>
      <c r="AT859" s="103"/>
      <c r="AU859" s="103"/>
    </row>
    <row r="860" spans="2:47" s="101" customFormat="1" ht="11.4">
      <c r="B860" s="115"/>
      <c r="C860" s="115"/>
      <c r="D860" s="115"/>
      <c r="E860" s="115"/>
      <c r="F860" s="115"/>
      <c r="G860" s="115"/>
      <c r="H860" s="114"/>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c r="AL860" s="103"/>
      <c r="AM860" s="103"/>
      <c r="AN860" s="103"/>
      <c r="AO860" s="103"/>
      <c r="AP860" s="103"/>
      <c r="AQ860" s="103"/>
      <c r="AR860" s="103"/>
      <c r="AS860" s="103"/>
      <c r="AT860" s="103"/>
      <c r="AU860" s="103"/>
    </row>
    <row r="861" spans="2:47" s="101" customFormat="1" ht="11.4">
      <c r="B861" s="115"/>
      <c r="C861" s="115"/>
      <c r="D861" s="115"/>
      <c r="E861" s="115"/>
      <c r="F861" s="115"/>
      <c r="G861" s="115"/>
      <c r="H861" s="114"/>
      <c r="I861" s="103"/>
      <c r="J861" s="103"/>
      <c r="K861" s="103"/>
      <c r="L861" s="103"/>
      <c r="M861" s="103"/>
      <c r="N861" s="103"/>
      <c r="O861" s="103"/>
      <c r="P861" s="103"/>
      <c r="Q861" s="103"/>
      <c r="R861" s="103"/>
      <c r="S861" s="103"/>
      <c r="T861" s="103"/>
      <c r="U861" s="103"/>
      <c r="V861" s="103"/>
      <c r="W861" s="103"/>
      <c r="X861" s="103"/>
      <c r="Y861" s="103"/>
      <c r="Z861" s="103"/>
      <c r="AA861" s="103"/>
      <c r="AB861" s="103"/>
      <c r="AC861" s="103"/>
      <c r="AD861" s="103"/>
      <c r="AE861" s="103"/>
      <c r="AF861" s="103"/>
      <c r="AG861" s="103"/>
      <c r="AH861" s="103"/>
      <c r="AI861" s="103"/>
      <c r="AJ861" s="103"/>
      <c r="AK861" s="103"/>
      <c r="AL861" s="103"/>
      <c r="AM861" s="103"/>
      <c r="AN861" s="103"/>
      <c r="AO861" s="103"/>
      <c r="AP861" s="103"/>
      <c r="AQ861" s="103"/>
      <c r="AR861" s="103"/>
      <c r="AS861" s="103"/>
      <c r="AT861" s="103"/>
      <c r="AU861" s="103"/>
    </row>
    <row r="862" spans="2:47" s="101" customFormat="1" ht="11.4">
      <c r="B862" s="115"/>
      <c r="C862" s="115"/>
      <c r="D862" s="115"/>
      <c r="E862" s="115"/>
      <c r="F862" s="115"/>
      <c r="G862" s="115"/>
      <c r="H862" s="114"/>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c r="AL862" s="103"/>
      <c r="AM862" s="103"/>
      <c r="AN862" s="103"/>
      <c r="AO862" s="103"/>
      <c r="AP862" s="103"/>
      <c r="AQ862" s="103"/>
      <c r="AR862" s="103"/>
      <c r="AS862" s="103"/>
      <c r="AT862" s="103"/>
      <c r="AU862" s="103"/>
    </row>
    <row r="863" spans="2:47" s="101" customFormat="1" ht="11.4">
      <c r="B863" s="115"/>
      <c r="C863" s="115"/>
      <c r="D863" s="115"/>
      <c r="E863" s="115"/>
      <c r="F863" s="115"/>
      <c r="G863" s="115"/>
      <c r="H863" s="114"/>
      <c r="I863" s="103"/>
      <c r="J863" s="103"/>
      <c r="K863" s="103"/>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c r="AG863" s="103"/>
      <c r="AH863" s="103"/>
      <c r="AI863" s="103"/>
      <c r="AJ863" s="103"/>
      <c r="AK863" s="103"/>
      <c r="AL863" s="103"/>
      <c r="AM863" s="103"/>
      <c r="AN863" s="103"/>
      <c r="AO863" s="103"/>
      <c r="AP863" s="103"/>
      <c r="AQ863" s="103"/>
      <c r="AR863" s="103"/>
      <c r="AS863" s="103"/>
      <c r="AT863" s="103"/>
      <c r="AU863" s="103"/>
    </row>
    <row r="864" spans="2:47" s="101" customFormat="1" ht="11.4">
      <c r="B864" s="115"/>
      <c r="C864" s="115"/>
      <c r="D864" s="115"/>
      <c r="E864" s="115"/>
      <c r="F864" s="115"/>
      <c r="G864" s="115"/>
      <c r="H864" s="114"/>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c r="AL864" s="103"/>
      <c r="AM864" s="103"/>
      <c r="AN864" s="103"/>
      <c r="AO864" s="103"/>
      <c r="AP864" s="103"/>
      <c r="AQ864" s="103"/>
      <c r="AR864" s="103"/>
      <c r="AS864" s="103"/>
      <c r="AT864" s="103"/>
      <c r="AU864" s="103"/>
    </row>
    <row r="865" spans="2:47" s="101" customFormat="1" ht="11.4">
      <c r="B865" s="115"/>
      <c r="C865" s="115"/>
      <c r="D865" s="115"/>
      <c r="E865" s="115"/>
      <c r="F865" s="115"/>
      <c r="G865" s="115"/>
      <c r="H865" s="114"/>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3"/>
      <c r="AR865" s="103"/>
      <c r="AS865" s="103"/>
      <c r="AT865" s="103"/>
      <c r="AU865" s="103"/>
    </row>
    <row r="866" spans="2:47" s="101" customFormat="1" ht="11.4">
      <c r="B866" s="115"/>
      <c r="C866" s="115"/>
      <c r="D866" s="115"/>
      <c r="E866" s="115"/>
      <c r="F866" s="115"/>
      <c r="G866" s="115"/>
      <c r="H866" s="114"/>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c r="AL866" s="103"/>
      <c r="AM866" s="103"/>
      <c r="AN866" s="103"/>
      <c r="AO866" s="103"/>
      <c r="AP866" s="103"/>
      <c r="AQ866" s="103"/>
      <c r="AR866" s="103"/>
      <c r="AS866" s="103"/>
      <c r="AT866" s="103"/>
      <c r="AU866" s="103"/>
    </row>
    <row r="867" spans="2:47" s="101" customFormat="1" ht="11.4">
      <c r="B867" s="115"/>
      <c r="C867" s="115"/>
      <c r="D867" s="115"/>
      <c r="E867" s="115"/>
      <c r="F867" s="115"/>
      <c r="G867" s="115"/>
      <c r="H867" s="114"/>
      <c r="I867" s="103"/>
      <c r="J867" s="103"/>
      <c r="K867" s="103"/>
      <c r="L867" s="103"/>
      <c r="M867" s="103"/>
      <c r="N867" s="103"/>
      <c r="O867" s="103"/>
      <c r="P867" s="103"/>
      <c r="Q867" s="103"/>
      <c r="R867" s="103"/>
      <c r="S867" s="103"/>
      <c r="T867" s="103"/>
      <c r="U867" s="103"/>
      <c r="V867" s="103"/>
      <c r="W867" s="103"/>
      <c r="X867" s="103"/>
      <c r="Y867" s="103"/>
      <c r="Z867" s="103"/>
      <c r="AA867" s="103"/>
      <c r="AB867" s="103"/>
      <c r="AC867" s="103"/>
      <c r="AD867" s="103"/>
      <c r="AE867" s="103"/>
      <c r="AF867" s="103"/>
      <c r="AG867" s="103"/>
      <c r="AH867" s="103"/>
      <c r="AI867" s="103"/>
      <c r="AJ867" s="103"/>
      <c r="AK867" s="103"/>
      <c r="AL867" s="103"/>
      <c r="AM867" s="103"/>
      <c r="AN867" s="103"/>
      <c r="AO867" s="103"/>
      <c r="AP867" s="103"/>
      <c r="AQ867" s="103"/>
      <c r="AR867" s="103"/>
      <c r="AS867" s="103"/>
      <c r="AT867" s="103"/>
      <c r="AU867" s="103"/>
    </row>
    <row r="868" spans="2:47" s="101" customFormat="1" ht="11.4">
      <c r="B868" s="115"/>
      <c r="C868" s="115"/>
      <c r="D868" s="115"/>
      <c r="E868" s="115"/>
      <c r="F868" s="115"/>
      <c r="G868" s="115"/>
      <c r="H868" s="114"/>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3"/>
      <c r="AR868" s="103"/>
      <c r="AS868" s="103"/>
      <c r="AT868" s="103"/>
      <c r="AU868" s="103"/>
    </row>
    <row r="869" spans="2:47" s="101" customFormat="1" ht="12">
      <c r="B869" s="115"/>
      <c r="C869" s="115"/>
      <c r="D869" s="115"/>
      <c r="E869" s="115"/>
      <c r="F869" s="115"/>
      <c r="G869" s="115"/>
      <c r="H869" s="114"/>
      <c r="I869" s="100"/>
      <c r="J869" s="103"/>
      <c r="K869" s="103"/>
      <c r="L869" s="103"/>
      <c r="M869" s="103"/>
      <c r="N869" s="103"/>
      <c r="O869" s="103"/>
      <c r="P869" s="103"/>
      <c r="Q869" s="103"/>
      <c r="R869" s="103"/>
      <c r="S869" s="103"/>
      <c r="T869" s="103"/>
      <c r="U869" s="103"/>
      <c r="V869" s="103"/>
      <c r="W869" s="103"/>
      <c r="X869" s="103"/>
      <c r="Y869" s="103"/>
      <c r="Z869" s="103"/>
      <c r="AA869" s="103"/>
      <c r="AB869" s="103"/>
      <c r="AC869" s="103"/>
      <c r="AD869" s="103"/>
      <c r="AE869" s="103"/>
      <c r="AF869" s="103"/>
      <c r="AG869" s="103"/>
      <c r="AH869" s="103"/>
      <c r="AI869" s="103"/>
      <c r="AJ869" s="103"/>
      <c r="AK869" s="103"/>
      <c r="AL869" s="103"/>
      <c r="AM869" s="103"/>
      <c r="AN869" s="103"/>
      <c r="AO869" s="103"/>
      <c r="AP869" s="103"/>
      <c r="AQ869" s="103"/>
      <c r="AR869" s="103"/>
      <c r="AS869" s="103"/>
      <c r="AT869" s="103"/>
      <c r="AU869" s="103"/>
    </row>
    <row r="870" spans="2:47" s="101" customFormat="1" ht="12">
      <c r="B870" s="115"/>
      <c r="C870" s="115"/>
      <c r="D870" s="115"/>
      <c r="E870" s="115"/>
      <c r="F870" s="115"/>
      <c r="G870" s="115"/>
      <c r="H870" s="114"/>
      <c r="I870" s="100"/>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3"/>
      <c r="AN870" s="103"/>
      <c r="AO870" s="103"/>
      <c r="AP870" s="103"/>
      <c r="AQ870" s="103"/>
      <c r="AR870" s="103"/>
      <c r="AS870" s="103"/>
      <c r="AT870" s="103"/>
      <c r="AU870" s="103"/>
    </row>
    <row r="871" spans="2:47" s="101" customFormat="1" ht="12">
      <c r="B871" s="115"/>
      <c r="C871" s="115"/>
      <c r="D871" s="115"/>
      <c r="E871" s="115"/>
      <c r="F871" s="115"/>
      <c r="G871" s="115"/>
      <c r="H871" s="114"/>
      <c r="I871" s="100"/>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03"/>
      <c r="AH871" s="103"/>
      <c r="AI871" s="103"/>
      <c r="AJ871" s="103"/>
      <c r="AK871" s="103"/>
      <c r="AL871" s="103"/>
      <c r="AM871" s="103"/>
      <c r="AN871" s="103"/>
      <c r="AO871" s="103"/>
      <c r="AP871" s="103"/>
      <c r="AQ871" s="103"/>
      <c r="AR871" s="103"/>
      <c r="AS871" s="103"/>
      <c r="AT871" s="103"/>
      <c r="AU871" s="103"/>
    </row>
    <row r="872" spans="2:47" s="101" customFormat="1" ht="12">
      <c r="B872" s="115"/>
      <c r="C872" s="115"/>
      <c r="D872" s="115"/>
      <c r="E872" s="115"/>
      <c r="F872" s="115"/>
      <c r="G872" s="115"/>
      <c r="H872" s="114"/>
      <c r="I872" s="100"/>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c r="AL872" s="103"/>
      <c r="AM872" s="103"/>
      <c r="AN872" s="103"/>
      <c r="AO872" s="103"/>
      <c r="AP872" s="103"/>
      <c r="AQ872" s="103"/>
      <c r="AR872" s="103"/>
      <c r="AS872" s="103"/>
      <c r="AT872" s="103"/>
      <c r="AU872" s="103"/>
    </row>
    <row r="873" spans="2:47" s="101" customFormat="1" ht="12">
      <c r="B873" s="115"/>
      <c r="C873" s="115"/>
      <c r="D873" s="115"/>
      <c r="E873" s="115"/>
      <c r="F873" s="115"/>
      <c r="G873" s="115"/>
      <c r="H873" s="114"/>
      <c r="I873" s="100"/>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c r="AI873" s="103"/>
      <c r="AJ873" s="103"/>
      <c r="AK873" s="103"/>
      <c r="AL873" s="103"/>
      <c r="AM873" s="103"/>
      <c r="AN873" s="103"/>
      <c r="AO873" s="103"/>
      <c r="AP873" s="103"/>
      <c r="AQ873" s="103"/>
      <c r="AR873" s="103"/>
      <c r="AS873" s="103"/>
      <c r="AT873" s="103"/>
      <c r="AU873" s="103"/>
    </row>
    <row r="874" spans="2:47" s="101" customFormat="1" ht="12">
      <c r="B874" s="115"/>
      <c r="C874" s="115"/>
      <c r="D874" s="115"/>
      <c r="E874" s="115"/>
      <c r="F874" s="115"/>
      <c r="G874" s="115"/>
      <c r="H874" s="114"/>
      <c r="I874" s="100"/>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c r="AL874" s="103"/>
      <c r="AM874" s="103"/>
      <c r="AN874" s="103"/>
      <c r="AO874" s="103"/>
      <c r="AP874" s="103"/>
      <c r="AQ874" s="103"/>
      <c r="AR874" s="103"/>
      <c r="AS874" s="103"/>
      <c r="AT874" s="103"/>
      <c r="AU874" s="103"/>
    </row>
    <row r="875" spans="2:47" s="101" customFormat="1" ht="13.8">
      <c r="B875" s="115"/>
      <c r="C875" s="115"/>
      <c r="D875" s="115"/>
      <c r="E875" s="115"/>
      <c r="F875" s="115"/>
      <c r="G875" s="115"/>
      <c r="H875" s="114"/>
      <c r="I875" s="97"/>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c r="AI875" s="103"/>
      <c r="AJ875" s="103"/>
      <c r="AK875" s="103"/>
      <c r="AL875" s="103"/>
      <c r="AM875" s="103"/>
      <c r="AN875" s="103"/>
      <c r="AO875" s="103"/>
      <c r="AP875" s="103"/>
      <c r="AQ875" s="103"/>
      <c r="AR875" s="103"/>
      <c r="AS875" s="103"/>
      <c r="AT875" s="103"/>
      <c r="AU875" s="103"/>
    </row>
    <row r="876" spans="2:47" s="101" customFormat="1" ht="13.8">
      <c r="B876" s="115"/>
      <c r="C876" s="115"/>
      <c r="D876" s="115"/>
      <c r="E876" s="115"/>
      <c r="F876" s="115"/>
      <c r="G876" s="115"/>
      <c r="H876" s="114"/>
      <c r="I876" s="97"/>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c r="AL876" s="103"/>
      <c r="AM876" s="103"/>
      <c r="AN876" s="103"/>
      <c r="AO876" s="103"/>
      <c r="AP876" s="103"/>
      <c r="AQ876" s="103"/>
      <c r="AR876" s="103"/>
      <c r="AS876" s="103"/>
      <c r="AT876" s="103"/>
      <c r="AU876" s="103"/>
    </row>
    <row r="877" spans="2:47" s="101" customFormat="1" ht="12">
      <c r="B877" s="115"/>
      <c r="C877" s="115"/>
      <c r="D877" s="115"/>
      <c r="E877" s="115"/>
      <c r="F877" s="115"/>
      <c r="G877" s="115"/>
      <c r="H877" s="114"/>
      <c r="I877" s="100"/>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103"/>
      <c r="AJ877" s="103"/>
      <c r="AK877" s="103"/>
      <c r="AL877" s="103"/>
      <c r="AM877" s="103"/>
      <c r="AN877" s="103"/>
      <c r="AO877" s="103"/>
      <c r="AP877" s="103"/>
      <c r="AQ877" s="103"/>
      <c r="AR877" s="103"/>
      <c r="AS877" s="103"/>
      <c r="AT877" s="103"/>
      <c r="AU877" s="103"/>
    </row>
    <row r="878" spans="2:47" s="101" customFormat="1" ht="11.4">
      <c r="B878" s="115"/>
      <c r="C878" s="115"/>
      <c r="D878" s="115"/>
      <c r="E878" s="115"/>
      <c r="F878" s="115"/>
      <c r="G878" s="115"/>
      <c r="H878" s="114"/>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c r="AL878" s="103"/>
      <c r="AM878" s="103"/>
      <c r="AN878" s="103"/>
      <c r="AO878" s="103"/>
      <c r="AP878" s="103"/>
      <c r="AQ878" s="103"/>
      <c r="AR878" s="103"/>
      <c r="AS878" s="103"/>
      <c r="AT878" s="103"/>
      <c r="AU878" s="103"/>
    </row>
    <row r="879" spans="2:47" s="101" customFormat="1" ht="11.4">
      <c r="B879" s="115"/>
      <c r="C879" s="115"/>
      <c r="D879" s="115"/>
      <c r="E879" s="115"/>
      <c r="F879" s="115"/>
      <c r="G879" s="115"/>
      <c r="H879" s="114"/>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c r="AM879" s="103"/>
      <c r="AN879" s="103"/>
      <c r="AO879" s="103"/>
      <c r="AP879" s="103"/>
      <c r="AQ879" s="103"/>
      <c r="AR879" s="103"/>
      <c r="AS879" s="103"/>
      <c r="AT879" s="103"/>
      <c r="AU879" s="103"/>
    </row>
    <row r="880" spans="2:47" s="101" customFormat="1" ht="11.4">
      <c r="B880" s="115"/>
      <c r="C880" s="115"/>
      <c r="D880" s="115"/>
      <c r="E880" s="115"/>
      <c r="F880" s="115"/>
      <c r="G880" s="115"/>
      <c r="H880" s="114"/>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c r="AO880" s="103"/>
      <c r="AP880" s="103"/>
      <c r="AQ880" s="103"/>
      <c r="AR880" s="103"/>
      <c r="AS880" s="103"/>
      <c r="AT880" s="103"/>
      <c r="AU880" s="103"/>
    </row>
    <row r="881" spans="2:47" s="101" customFormat="1" ht="11.4">
      <c r="B881" s="115"/>
      <c r="C881" s="115"/>
      <c r="D881" s="115"/>
      <c r="E881" s="115"/>
      <c r="F881" s="115"/>
      <c r="G881" s="115"/>
      <c r="H881" s="114"/>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3"/>
      <c r="AR881" s="103"/>
      <c r="AS881" s="103"/>
      <c r="AT881" s="103"/>
      <c r="AU881" s="103"/>
    </row>
    <row r="882" spans="2:47" s="101" customFormat="1" ht="11.4">
      <c r="B882" s="115"/>
      <c r="C882" s="115"/>
      <c r="D882" s="115"/>
      <c r="E882" s="115"/>
      <c r="F882" s="115"/>
      <c r="G882" s="115"/>
      <c r="H882" s="114"/>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c r="AL882" s="103"/>
      <c r="AM882" s="103"/>
      <c r="AN882" s="103"/>
      <c r="AO882" s="103"/>
      <c r="AP882" s="103"/>
      <c r="AQ882" s="103"/>
      <c r="AR882" s="103"/>
      <c r="AS882" s="103"/>
      <c r="AT882" s="103"/>
      <c r="AU882" s="103"/>
    </row>
    <row r="883" spans="2:47" s="101" customFormat="1" ht="11.4">
      <c r="B883" s="115"/>
      <c r="C883" s="115"/>
      <c r="D883" s="115"/>
      <c r="E883" s="115"/>
      <c r="F883" s="115"/>
      <c r="G883" s="115"/>
      <c r="H883" s="114"/>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row>
    <row r="884" spans="2:47" s="101" customFormat="1" ht="11.4">
      <c r="B884" s="115"/>
      <c r="C884" s="115"/>
      <c r="D884" s="115"/>
      <c r="E884" s="115"/>
      <c r="F884" s="115"/>
      <c r="G884" s="115"/>
      <c r="H884" s="114"/>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3"/>
      <c r="AR884" s="103"/>
      <c r="AS884" s="103"/>
      <c r="AT884" s="103"/>
      <c r="AU884" s="103"/>
    </row>
    <row r="885" spans="2:47" s="101" customFormat="1" ht="11.4">
      <c r="B885" s="115"/>
      <c r="C885" s="115"/>
      <c r="D885" s="115"/>
      <c r="E885" s="115"/>
      <c r="F885" s="115"/>
      <c r="G885" s="115"/>
      <c r="H885" s="114"/>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c r="AL885" s="103"/>
      <c r="AM885" s="103"/>
      <c r="AN885" s="103"/>
      <c r="AO885" s="103"/>
      <c r="AP885" s="103"/>
      <c r="AQ885" s="103"/>
      <c r="AR885" s="103"/>
      <c r="AS885" s="103"/>
      <c r="AT885" s="103"/>
      <c r="AU885" s="103"/>
    </row>
    <row r="886" spans="2:47" s="101" customFormat="1" ht="11.4">
      <c r="B886" s="115"/>
      <c r="C886" s="115"/>
      <c r="D886" s="115"/>
      <c r="E886" s="115"/>
      <c r="F886" s="115"/>
      <c r="G886" s="115"/>
      <c r="H886" s="114"/>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c r="AL886" s="103"/>
      <c r="AM886" s="103"/>
      <c r="AN886" s="103"/>
      <c r="AO886" s="103"/>
      <c r="AP886" s="103"/>
      <c r="AQ886" s="103"/>
      <c r="AR886" s="103"/>
      <c r="AS886" s="103"/>
      <c r="AT886" s="103"/>
      <c r="AU886" s="103"/>
    </row>
    <row r="887" spans="2:47" s="101" customFormat="1" ht="11.4">
      <c r="B887" s="115"/>
      <c r="C887" s="115"/>
      <c r="D887" s="115"/>
      <c r="E887" s="115"/>
      <c r="F887" s="115"/>
      <c r="G887" s="115"/>
      <c r="H887" s="114"/>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3"/>
      <c r="AR887" s="103"/>
      <c r="AS887" s="103"/>
      <c r="AT887" s="103"/>
      <c r="AU887" s="103"/>
    </row>
    <row r="888" spans="2:47" s="101" customFormat="1" ht="11.4">
      <c r="B888" s="125"/>
      <c r="C888" s="125"/>
      <c r="D888" s="125"/>
      <c r="E888" s="125"/>
      <c r="F888" s="125"/>
      <c r="G888" s="125"/>
      <c r="H888" s="124"/>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c r="AL888" s="103"/>
      <c r="AM888" s="103"/>
      <c r="AN888" s="103"/>
      <c r="AO888" s="103"/>
      <c r="AP888" s="103"/>
      <c r="AQ888" s="103"/>
      <c r="AR888" s="103"/>
      <c r="AS888" s="103"/>
      <c r="AT888" s="103"/>
      <c r="AU888" s="103"/>
    </row>
    <row r="889" spans="2:47" s="101" customFormat="1" ht="12">
      <c r="B889" s="138" t="s">
        <v>28</v>
      </c>
      <c r="C889" s="145"/>
      <c r="D889" s="146"/>
      <c r="E889" s="106"/>
      <c r="F889" s="106"/>
      <c r="G889" s="106"/>
      <c r="H889" s="9">
        <f>SUM(H826:H834)</f>
        <v>0</v>
      </c>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c r="AL889" s="103"/>
      <c r="AM889" s="103"/>
      <c r="AN889" s="103"/>
      <c r="AO889" s="103"/>
      <c r="AP889" s="103"/>
      <c r="AQ889" s="103"/>
      <c r="AR889" s="103"/>
      <c r="AS889" s="103"/>
      <c r="AT889" s="103"/>
      <c r="AU889" s="103"/>
    </row>
    <row r="890" spans="2:47" s="101" customFormat="1" ht="12">
      <c r="B890" s="48"/>
      <c r="C890" s="48"/>
      <c r="D890" s="130">
        <v>213</v>
      </c>
      <c r="E890" s="99"/>
      <c r="F890" s="99"/>
      <c r="G890" s="99"/>
      <c r="H890" s="99"/>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3"/>
      <c r="AR890" s="103"/>
      <c r="AS890" s="103"/>
      <c r="AT890" s="103"/>
      <c r="AU890" s="103"/>
    </row>
    <row r="891" spans="2:47" s="101" customFormat="1" ht="13.8">
      <c r="B891" s="95" t="s">
        <v>190</v>
      </c>
      <c r="C891" s="35"/>
      <c r="D891" s="35"/>
      <c r="E891" s="96"/>
      <c r="F891" s="96"/>
      <c r="G891" s="96"/>
      <c r="H891" s="96"/>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c r="AL891" s="103"/>
      <c r="AM891" s="103"/>
      <c r="AN891" s="103"/>
      <c r="AO891" s="103"/>
      <c r="AP891" s="103"/>
      <c r="AQ891" s="103"/>
      <c r="AR891" s="103"/>
      <c r="AS891" s="103"/>
      <c r="AT891" s="103"/>
      <c r="AU891" s="103"/>
    </row>
    <row r="892" spans="2:47" s="48" customFormat="1" ht="13.8">
      <c r="B892" s="95" t="str">
        <f>B818</f>
        <v>SECTION B - REHABILITATION OF ROAD PAVEMENTS AT KATHERINE STREET</v>
      </c>
      <c r="C892" s="35"/>
      <c r="D892" s="35"/>
      <c r="E892" s="96"/>
      <c r="F892" s="96"/>
      <c r="G892" s="96"/>
      <c r="H892" s="96"/>
      <c r="I892" s="103"/>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c r="AK892" s="100"/>
      <c r="AL892" s="100"/>
      <c r="AM892" s="100"/>
      <c r="AN892" s="100"/>
      <c r="AO892" s="100"/>
      <c r="AP892" s="100"/>
      <c r="AQ892" s="100"/>
      <c r="AR892" s="100"/>
      <c r="AS892" s="100"/>
      <c r="AT892" s="100"/>
      <c r="AU892" s="100"/>
    </row>
    <row r="893" spans="2:47" s="35" customFormat="1" ht="13.8">
      <c r="B893" s="48"/>
      <c r="C893" s="48"/>
      <c r="D893" s="48"/>
      <c r="E893" s="99"/>
      <c r="F893" s="99"/>
      <c r="G893" s="99"/>
      <c r="H893" s="359"/>
      <c r="I893" s="103"/>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c r="AU893" s="97"/>
    </row>
    <row r="894" spans="2:47" s="35" customFormat="1" ht="13.8">
      <c r="B894" s="102" t="s">
        <v>1</v>
      </c>
      <c r="C894" s="102" t="s">
        <v>2</v>
      </c>
      <c r="D894" s="102" t="s">
        <v>3</v>
      </c>
      <c r="E894" s="102" t="s">
        <v>4</v>
      </c>
      <c r="F894" s="102" t="s">
        <v>5</v>
      </c>
      <c r="G894" s="102" t="s">
        <v>6</v>
      </c>
      <c r="H894" s="9" t="s">
        <v>7</v>
      </c>
      <c r="I894" s="103"/>
      <c r="J894" s="97"/>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c r="AU894" s="97"/>
    </row>
    <row r="895" spans="2:47" s="48" customFormat="1" ht="12">
      <c r="B895" s="104"/>
      <c r="C895" s="142"/>
      <c r="D895" s="20" t="s">
        <v>301</v>
      </c>
      <c r="E895" s="106"/>
      <c r="F895" s="106"/>
      <c r="G895" s="106"/>
      <c r="H895" s="9"/>
      <c r="I895" s="103"/>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c r="AK895" s="100"/>
      <c r="AL895" s="100"/>
      <c r="AM895" s="100"/>
      <c r="AN895" s="100"/>
      <c r="AO895" s="100"/>
      <c r="AP895" s="100"/>
      <c r="AQ895" s="100"/>
      <c r="AR895" s="100"/>
      <c r="AS895" s="100"/>
      <c r="AT895" s="100"/>
      <c r="AU895" s="100"/>
    </row>
    <row r="896" spans="2:47" s="101" customFormat="1" ht="11.4">
      <c r="B896" s="143" t="s">
        <v>292</v>
      </c>
      <c r="C896" s="143" t="s">
        <v>13</v>
      </c>
      <c r="D896" s="144" t="s">
        <v>293</v>
      </c>
      <c r="E896" s="143"/>
      <c r="F896" s="143"/>
      <c r="G896" s="143"/>
      <c r="H896" s="110"/>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c r="AL896" s="103"/>
      <c r="AM896" s="103"/>
      <c r="AN896" s="103"/>
      <c r="AO896" s="103"/>
      <c r="AP896" s="103"/>
      <c r="AQ896" s="103"/>
      <c r="AR896" s="103"/>
      <c r="AS896" s="103"/>
      <c r="AT896" s="103"/>
      <c r="AU896" s="103"/>
    </row>
    <row r="897" spans="1:47" s="101" customFormat="1" ht="11.4">
      <c r="B897" s="119"/>
      <c r="C897" s="119"/>
      <c r="D897" s="120"/>
      <c r="E897" s="119"/>
      <c r="F897" s="119"/>
      <c r="G897" s="119"/>
      <c r="H897" s="114"/>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3"/>
      <c r="AN897" s="103"/>
      <c r="AO897" s="103"/>
      <c r="AP897" s="103"/>
      <c r="AQ897" s="103"/>
      <c r="AR897" s="103"/>
      <c r="AS897" s="103"/>
      <c r="AT897" s="103"/>
      <c r="AU897" s="103"/>
    </row>
    <row r="898" spans="1:47" s="101" customFormat="1" ht="13.2">
      <c r="A898" s="101">
        <v>2840</v>
      </c>
      <c r="B898" s="222" t="s">
        <v>294</v>
      </c>
      <c r="C898" s="210"/>
      <c r="D898" s="210" t="s">
        <v>295</v>
      </c>
      <c r="E898" s="223"/>
      <c r="F898" s="224"/>
      <c r="G898" s="213"/>
      <c r="H898" s="365"/>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3"/>
      <c r="AR898" s="103"/>
      <c r="AS898" s="103"/>
      <c r="AT898" s="103"/>
      <c r="AU898" s="103"/>
    </row>
    <row r="899" spans="1:47" s="101" customFormat="1" ht="13.2">
      <c r="B899" s="222"/>
      <c r="C899" s="210"/>
      <c r="D899" s="210"/>
      <c r="E899" s="210"/>
      <c r="F899" s="224"/>
      <c r="G899" s="215"/>
      <c r="H899" s="365"/>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c r="AL899" s="103"/>
      <c r="AM899" s="103"/>
      <c r="AN899" s="103"/>
      <c r="AO899" s="103"/>
      <c r="AP899" s="103"/>
      <c r="AQ899" s="103"/>
      <c r="AR899" s="103"/>
      <c r="AS899" s="103"/>
      <c r="AT899" s="103"/>
      <c r="AU899" s="103"/>
    </row>
    <row r="900" spans="1:47" s="101" customFormat="1" ht="11.4">
      <c r="A900" s="101">
        <v>2857</v>
      </c>
      <c r="B900" s="225"/>
      <c r="C900" s="226"/>
      <c r="D900" s="227" t="s">
        <v>296</v>
      </c>
      <c r="E900" s="223" t="s">
        <v>741</v>
      </c>
      <c r="F900" s="243">
        <v>3388</v>
      </c>
      <c r="G900" s="244"/>
      <c r="H900" s="366">
        <f>F900*G900</f>
        <v>0</v>
      </c>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3"/>
      <c r="AN900" s="103"/>
      <c r="AO900" s="103"/>
      <c r="AP900" s="103"/>
      <c r="AQ900" s="103"/>
      <c r="AR900" s="103"/>
      <c r="AS900" s="103"/>
      <c r="AT900" s="103"/>
      <c r="AU900" s="103"/>
    </row>
    <row r="901" spans="1:47" s="101" customFormat="1" ht="13.2">
      <c r="B901" s="225"/>
      <c r="C901" s="226"/>
      <c r="D901" s="226"/>
      <c r="E901" s="223"/>
      <c r="F901" s="224"/>
      <c r="G901" s="213"/>
      <c r="H901" s="365"/>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c r="AM901" s="103"/>
      <c r="AN901" s="103"/>
      <c r="AO901" s="103"/>
      <c r="AP901" s="103"/>
      <c r="AQ901" s="103"/>
      <c r="AR901" s="103"/>
      <c r="AS901" s="103"/>
      <c r="AT901" s="103"/>
      <c r="AU901" s="103"/>
    </row>
    <row r="902" spans="1:47" s="101" customFormat="1" ht="13.2">
      <c r="A902" s="101">
        <v>2859</v>
      </c>
      <c r="B902" s="119"/>
      <c r="C902" s="119"/>
      <c r="D902" s="120"/>
      <c r="E902" s="210"/>
      <c r="F902" s="224"/>
      <c r="G902" s="120"/>
      <c r="H902" s="365"/>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c r="AL902" s="103"/>
      <c r="AM902" s="103"/>
      <c r="AN902" s="103"/>
      <c r="AO902" s="103"/>
      <c r="AP902" s="103"/>
      <c r="AQ902" s="103"/>
      <c r="AR902" s="103"/>
      <c r="AS902" s="103"/>
      <c r="AT902" s="103"/>
      <c r="AU902" s="103"/>
    </row>
    <row r="903" spans="1:47" s="101" customFormat="1" ht="11.4">
      <c r="B903" s="222"/>
      <c r="C903" s="210"/>
      <c r="D903" s="210"/>
      <c r="E903" s="223"/>
      <c r="F903" s="224"/>
      <c r="G903" s="120"/>
      <c r="H903" s="114"/>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c r="AL903" s="103"/>
      <c r="AM903" s="103"/>
      <c r="AN903" s="103"/>
      <c r="AO903" s="103"/>
      <c r="AP903" s="103"/>
      <c r="AQ903" s="103"/>
      <c r="AR903" s="103"/>
      <c r="AS903" s="103"/>
      <c r="AT903" s="103"/>
      <c r="AU903" s="103"/>
    </row>
    <row r="904" spans="1:47" s="101" customFormat="1" ht="11.4">
      <c r="A904" s="101">
        <v>2861</v>
      </c>
      <c r="B904" s="222"/>
      <c r="C904" s="210"/>
      <c r="D904" s="210"/>
      <c r="E904" s="223"/>
      <c r="F904" s="224"/>
      <c r="G904" s="228"/>
      <c r="H904" s="367"/>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c r="AL904" s="103"/>
      <c r="AM904" s="103"/>
      <c r="AN904" s="103"/>
      <c r="AO904" s="103"/>
      <c r="AP904" s="103"/>
      <c r="AQ904" s="103"/>
      <c r="AR904" s="103"/>
      <c r="AS904" s="103"/>
      <c r="AT904" s="103"/>
      <c r="AU904" s="103"/>
    </row>
    <row r="905" spans="1:47" s="101" customFormat="1" ht="13.2">
      <c r="B905" s="229"/>
      <c r="C905" s="230"/>
      <c r="D905" s="210"/>
      <c r="E905" s="223"/>
      <c r="F905" s="224"/>
      <c r="G905" s="120"/>
      <c r="H905" s="365"/>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c r="AL905" s="103"/>
      <c r="AM905" s="103"/>
      <c r="AN905" s="103"/>
      <c r="AO905" s="103"/>
      <c r="AP905" s="103"/>
      <c r="AQ905" s="103"/>
      <c r="AR905" s="103"/>
      <c r="AS905" s="103"/>
      <c r="AT905" s="103"/>
      <c r="AU905" s="103"/>
    </row>
    <row r="906" spans="1:47" s="101" customFormat="1" ht="11.4">
      <c r="A906" s="101">
        <v>2871</v>
      </c>
      <c r="B906" s="222"/>
      <c r="C906" s="210"/>
      <c r="D906" s="210"/>
      <c r="E906" s="115"/>
      <c r="F906" s="115"/>
      <c r="G906" s="120"/>
      <c r="H906" s="114"/>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c r="AL906" s="103"/>
      <c r="AM906" s="103"/>
      <c r="AN906" s="103"/>
      <c r="AO906" s="103"/>
      <c r="AP906" s="103"/>
      <c r="AQ906" s="103"/>
      <c r="AR906" s="103"/>
      <c r="AS906" s="103"/>
      <c r="AT906" s="103"/>
      <c r="AU906" s="103"/>
    </row>
    <row r="907" spans="1:47" s="101" customFormat="1" ht="11.4">
      <c r="B907" s="229"/>
      <c r="C907" s="230"/>
      <c r="D907" s="210"/>
      <c r="E907" s="223"/>
      <c r="F907" s="224"/>
      <c r="G907" s="120"/>
      <c r="H907" s="114"/>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G907" s="103"/>
      <c r="AH907" s="103"/>
      <c r="AI907" s="103"/>
      <c r="AJ907" s="103"/>
      <c r="AK907" s="103"/>
      <c r="AL907" s="103"/>
      <c r="AM907" s="103"/>
      <c r="AN907" s="103"/>
      <c r="AO907" s="103"/>
      <c r="AP907" s="103"/>
      <c r="AQ907" s="103"/>
      <c r="AR907" s="103"/>
      <c r="AS907" s="103"/>
      <c r="AT907" s="103"/>
      <c r="AU907" s="103"/>
    </row>
    <row r="908" spans="1:47" s="101" customFormat="1" ht="13.2">
      <c r="A908" s="101">
        <v>2872</v>
      </c>
      <c r="B908" s="119"/>
      <c r="C908" s="115"/>
      <c r="D908" s="210"/>
      <c r="E908" s="223"/>
      <c r="F908" s="224"/>
      <c r="G908" s="213"/>
      <c r="H908" s="365"/>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3"/>
      <c r="AR908" s="103"/>
      <c r="AS908" s="103"/>
      <c r="AT908" s="103"/>
      <c r="AU908" s="103"/>
    </row>
    <row r="909" spans="1:47" s="101" customFormat="1" ht="13.2">
      <c r="B909" s="222"/>
      <c r="C909" s="210"/>
      <c r="D909" s="210"/>
      <c r="E909" s="210"/>
      <c r="F909" s="224"/>
      <c r="G909" s="120"/>
      <c r="H909" s="365"/>
      <c r="I909" s="103"/>
      <c r="J909" s="103"/>
      <c r="K909" s="103"/>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c r="AG909" s="103"/>
      <c r="AH909" s="103"/>
      <c r="AI909" s="103"/>
      <c r="AJ909" s="103"/>
      <c r="AK909" s="103"/>
      <c r="AL909" s="103"/>
      <c r="AM909" s="103"/>
      <c r="AN909" s="103"/>
      <c r="AO909" s="103"/>
      <c r="AP909" s="103"/>
      <c r="AQ909" s="103"/>
      <c r="AR909" s="103"/>
      <c r="AS909" s="103"/>
      <c r="AT909" s="103"/>
      <c r="AU909" s="103"/>
    </row>
    <row r="910" spans="1:47" s="101" customFormat="1" ht="11.4">
      <c r="A910" s="101">
        <v>2849</v>
      </c>
      <c r="B910" s="222"/>
      <c r="C910" s="210"/>
      <c r="D910" s="210"/>
      <c r="E910" s="223"/>
      <c r="F910" s="224"/>
      <c r="G910" s="120"/>
      <c r="H910" s="114"/>
      <c r="I910" s="103"/>
      <c r="J910" s="103"/>
      <c r="K910" s="103"/>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c r="AI910" s="103"/>
      <c r="AJ910" s="103"/>
      <c r="AK910" s="103"/>
      <c r="AL910" s="103"/>
      <c r="AM910" s="103"/>
      <c r="AN910" s="103"/>
      <c r="AO910" s="103"/>
      <c r="AP910" s="103"/>
      <c r="AQ910" s="103"/>
      <c r="AR910" s="103"/>
      <c r="AS910" s="103"/>
      <c r="AT910" s="103"/>
      <c r="AU910" s="103"/>
    </row>
    <row r="911" spans="1:47" s="101" customFormat="1" ht="13.2">
      <c r="B911" s="222"/>
      <c r="C911" s="210"/>
      <c r="D911" s="230"/>
      <c r="E911" s="230"/>
      <c r="F911" s="231"/>
      <c r="G911" s="232"/>
      <c r="H911" s="36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3"/>
      <c r="AR911" s="103"/>
      <c r="AS911" s="103"/>
      <c r="AT911" s="103"/>
      <c r="AU911" s="103"/>
    </row>
    <row r="912" spans="1:47" s="101" customFormat="1" ht="13.2">
      <c r="A912" s="101">
        <v>2873</v>
      </c>
      <c r="B912" s="222"/>
      <c r="C912" s="210"/>
      <c r="D912" s="210"/>
      <c r="E912" s="223"/>
      <c r="F912" s="224"/>
      <c r="G912" s="120"/>
      <c r="H912" s="365"/>
      <c r="I912" s="103"/>
      <c r="J912" s="103"/>
      <c r="K912" s="103"/>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c r="AG912" s="103"/>
      <c r="AH912" s="103"/>
      <c r="AI912" s="103"/>
      <c r="AJ912" s="103"/>
      <c r="AK912" s="103"/>
      <c r="AL912" s="103"/>
      <c r="AM912" s="103"/>
      <c r="AN912" s="103"/>
      <c r="AO912" s="103"/>
      <c r="AP912" s="103"/>
      <c r="AQ912" s="103"/>
      <c r="AR912" s="103"/>
      <c r="AS912" s="103"/>
      <c r="AT912" s="103"/>
      <c r="AU912" s="103"/>
    </row>
    <row r="913" spans="1:47" s="101" customFormat="1" ht="11.4">
      <c r="B913" s="222"/>
      <c r="C913" s="210"/>
      <c r="D913" s="115"/>
      <c r="E913" s="115"/>
      <c r="F913" s="115"/>
      <c r="G913" s="120"/>
      <c r="H913" s="114"/>
      <c r="I913" s="103"/>
      <c r="J913" s="103"/>
      <c r="K913" s="103"/>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G913" s="103"/>
      <c r="AH913" s="103"/>
      <c r="AI913" s="103"/>
      <c r="AJ913" s="103"/>
      <c r="AK913" s="103"/>
      <c r="AL913" s="103"/>
      <c r="AM913" s="103"/>
      <c r="AN913" s="103"/>
      <c r="AO913" s="103"/>
      <c r="AP913" s="103"/>
      <c r="AQ913" s="103"/>
      <c r="AR913" s="103"/>
      <c r="AS913" s="103"/>
      <c r="AT913" s="103"/>
      <c r="AU913" s="103"/>
    </row>
    <row r="914" spans="1:47" s="101" customFormat="1" ht="11.4">
      <c r="A914" s="101">
        <v>2874</v>
      </c>
      <c r="B914" s="222"/>
      <c r="C914" s="210"/>
      <c r="D914" s="210"/>
      <c r="E914" s="223"/>
      <c r="F914" s="224"/>
      <c r="G914" s="120"/>
      <c r="H914" s="114"/>
      <c r="I914" s="103"/>
      <c r="J914" s="103"/>
      <c r="K914" s="103"/>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c r="AG914" s="103"/>
      <c r="AH914" s="103"/>
      <c r="AI914" s="103"/>
      <c r="AJ914" s="103"/>
      <c r="AK914" s="103"/>
      <c r="AL914" s="103"/>
      <c r="AM914" s="103"/>
      <c r="AN914" s="103"/>
      <c r="AO914" s="103"/>
      <c r="AP914" s="103"/>
      <c r="AQ914" s="103"/>
      <c r="AR914" s="103"/>
      <c r="AS914" s="103"/>
      <c r="AT914" s="103"/>
      <c r="AU914" s="103"/>
    </row>
    <row r="915" spans="1:47" s="101" customFormat="1" ht="13.2">
      <c r="B915" s="222"/>
      <c r="C915" s="210"/>
      <c r="D915" s="210"/>
      <c r="E915" s="223"/>
      <c r="F915" s="224"/>
      <c r="G915" s="120"/>
      <c r="H915" s="365"/>
      <c r="I915" s="103"/>
      <c r="J915" s="103"/>
      <c r="K915" s="103"/>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c r="AG915" s="103"/>
      <c r="AH915" s="103"/>
      <c r="AI915" s="103"/>
      <c r="AJ915" s="103"/>
      <c r="AK915" s="103"/>
      <c r="AL915" s="103"/>
      <c r="AM915" s="103"/>
      <c r="AN915" s="103"/>
      <c r="AO915" s="103"/>
      <c r="AP915" s="103"/>
      <c r="AQ915" s="103"/>
      <c r="AR915" s="103"/>
      <c r="AS915" s="103"/>
      <c r="AT915" s="103"/>
      <c r="AU915" s="103"/>
    </row>
    <row r="916" spans="1:47" s="101" customFormat="1" ht="11.4">
      <c r="B916" s="222"/>
      <c r="C916" s="210"/>
      <c r="D916" s="120"/>
      <c r="E916" s="223"/>
      <c r="F916" s="224"/>
      <c r="G916" s="120"/>
      <c r="H916" s="114"/>
      <c r="I916" s="103"/>
      <c r="J916" s="103"/>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3"/>
      <c r="AN916" s="103"/>
      <c r="AO916" s="103"/>
      <c r="AP916" s="103"/>
      <c r="AQ916" s="103"/>
      <c r="AR916" s="103"/>
      <c r="AS916" s="103"/>
      <c r="AT916" s="103"/>
      <c r="AU916" s="103"/>
    </row>
    <row r="917" spans="1:47" s="101" customFormat="1" ht="11.4">
      <c r="B917" s="222"/>
      <c r="C917" s="210"/>
      <c r="D917" s="210"/>
      <c r="E917" s="223"/>
      <c r="F917" s="224"/>
      <c r="G917" s="120"/>
      <c r="H917" s="114"/>
      <c r="I917" s="103"/>
      <c r="J917" s="103"/>
      <c r="K917" s="103"/>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c r="AG917" s="103"/>
      <c r="AH917" s="103"/>
      <c r="AI917" s="103"/>
      <c r="AJ917" s="103"/>
      <c r="AK917" s="103"/>
      <c r="AL917" s="103"/>
      <c r="AM917" s="103"/>
      <c r="AN917" s="103"/>
      <c r="AO917" s="103"/>
      <c r="AP917" s="103"/>
      <c r="AQ917" s="103"/>
      <c r="AR917" s="103"/>
      <c r="AS917" s="103"/>
      <c r="AT917" s="103"/>
      <c r="AU917" s="103"/>
    </row>
    <row r="918" spans="1:47" s="101" customFormat="1" ht="11.4">
      <c r="B918" s="119"/>
      <c r="C918" s="115"/>
      <c r="D918" s="115"/>
      <c r="E918" s="115"/>
      <c r="F918" s="115"/>
      <c r="G918" s="120"/>
      <c r="H918" s="114"/>
      <c r="I918" s="103"/>
      <c r="J918" s="103"/>
      <c r="K918" s="103"/>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c r="AG918" s="103"/>
      <c r="AH918" s="103"/>
      <c r="AI918" s="103"/>
      <c r="AJ918" s="103"/>
      <c r="AK918" s="103"/>
      <c r="AL918" s="103"/>
      <c r="AM918" s="103"/>
      <c r="AN918" s="103"/>
      <c r="AO918" s="103"/>
      <c r="AP918" s="103"/>
      <c r="AQ918" s="103"/>
      <c r="AR918" s="103"/>
      <c r="AS918" s="103"/>
      <c r="AT918" s="103"/>
      <c r="AU918" s="103"/>
    </row>
    <row r="919" spans="1:47" s="101" customFormat="1" ht="11.4">
      <c r="B919" s="222"/>
      <c r="C919" s="210"/>
      <c r="D919" s="210"/>
      <c r="E919" s="223"/>
      <c r="F919" s="224"/>
      <c r="G919" s="120"/>
      <c r="H919" s="114"/>
      <c r="I919" s="103"/>
      <c r="J919" s="103"/>
      <c r="K919" s="103"/>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c r="AG919" s="103"/>
      <c r="AH919" s="103"/>
      <c r="AI919" s="103"/>
      <c r="AJ919" s="103"/>
      <c r="AK919" s="103"/>
      <c r="AL919" s="103"/>
      <c r="AM919" s="103"/>
      <c r="AN919" s="103"/>
      <c r="AO919" s="103"/>
      <c r="AP919" s="103"/>
      <c r="AQ919" s="103"/>
      <c r="AR919" s="103"/>
      <c r="AS919" s="103"/>
      <c r="AT919" s="103"/>
      <c r="AU919" s="103"/>
    </row>
    <row r="920" spans="1:47" s="101" customFormat="1" ht="13.2">
      <c r="B920" s="222"/>
      <c r="C920" s="210"/>
      <c r="D920" s="210"/>
      <c r="E920" s="210"/>
      <c r="F920" s="224"/>
      <c r="G920" s="120"/>
      <c r="H920" s="365"/>
      <c r="I920" s="103"/>
      <c r="J920" s="103"/>
      <c r="K920" s="103"/>
      <c r="L920" s="103"/>
      <c r="M920" s="103"/>
      <c r="N920" s="103"/>
      <c r="O920" s="103"/>
      <c r="P920" s="103"/>
      <c r="Q920" s="103"/>
      <c r="R920" s="103"/>
      <c r="S920" s="103"/>
      <c r="T920" s="103"/>
      <c r="U920" s="103"/>
      <c r="V920" s="103"/>
      <c r="W920" s="103"/>
      <c r="X920" s="103"/>
      <c r="Y920" s="103"/>
      <c r="Z920" s="103"/>
      <c r="AA920" s="103"/>
      <c r="AB920" s="103"/>
      <c r="AC920" s="103"/>
      <c r="AD920" s="103"/>
      <c r="AE920" s="103"/>
      <c r="AF920" s="103"/>
      <c r="AG920" s="103"/>
      <c r="AH920" s="103"/>
      <c r="AI920" s="103"/>
      <c r="AJ920" s="103"/>
      <c r="AK920" s="103"/>
      <c r="AL920" s="103"/>
      <c r="AM920" s="103"/>
      <c r="AN920" s="103"/>
      <c r="AO920" s="103"/>
      <c r="AP920" s="103"/>
      <c r="AQ920" s="103"/>
      <c r="AR920" s="103"/>
      <c r="AS920" s="103"/>
      <c r="AT920" s="103"/>
      <c r="AU920" s="103"/>
    </row>
    <row r="921" spans="1:47" s="101" customFormat="1" ht="11.4">
      <c r="B921" s="222"/>
      <c r="C921" s="210"/>
      <c r="D921" s="120"/>
      <c r="E921" s="223"/>
      <c r="F921" s="224"/>
      <c r="G921" s="120"/>
      <c r="H921" s="114"/>
      <c r="I921" s="103"/>
      <c r="J921" s="103"/>
      <c r="K921" s="103"/>
      <c r="L921" s="103"/>
      <c r="M921" s="103"/>
      <c r="N921" s="103"/>
      <c r="O921" s="103"/>
      <c r="P921" s="103"/>
      <c r="Q921" s="103"/>
      <c r="R921" s="103"/>
      <c r="S921" s="103"/>
      <c r="T921" s="103"/>
      <c r="U921" s="103"/>
      <c r="V921" s="103"/>
      <c r="W921" s="103"/>
      <c r="X921" s="103"/>
      <c r="Y921" s="103"/>
      <c r="Z921" s="103"/>
      <c r="AA921" s="103"/>
      <c r="AB921" s="103"/>
      <c r="AC921" s="103"/>
      <c r="AD921" s="103"/>
      <c r="AE921" s="103"/>
      <c r="AF921" s="103"/>
      <c r="AG921" s="103"/>
      <c r="AH921" s="103"/>
      <c r="AI921" s="103"/>
      <c r="AJ921" s="103"/>
      <c r="AK921" s="103"/>
      <c r="AL921" s="103"/>
      <c r="AM921" s="103"/>
      <c r="AN921" s="103"/>
      <c r="AO921" s="103"/>
      <c r="AP921" s="103"/>
      <c r="AQ921" s="103"/>
      <c r="AR921" s="103"/>
      <c r="AS921" s="103"/>
      <c r="AT921" s="103"/>
      <c r="AU921" s="103"/>
    </row>
    <row r="922" spans="1:47" s="101" customFormat="1" ht="11.4">
      <c r="B922" s="115"/>
      <c r="C922" s="115"/>
      <c r="D922" s="115"/>
      <c r="E922" s="115"/>
      <c r="F922" s="115"/>
      <c r="G922" s="115"/>
      <c r="H922" s="114"/>
      <c r="I922" s="103"/>
      <c r="J922" s="103"/>
      <c r="K922" s="103"/>
      <c r="L922" s="103"/>
      <c r="M922" s="103"/>
      <c r="N922" s="103"/>
      <c r="O922" s="103"/>
      <c r="P922" s="103"/>
      <c r="Q922" s="103"/>
      <c r="R922" s="103"/>
      <c r="S922" s="103"/>
      <c r="T922" s="103"/>
      <c r="U922" s="103"/>
      <c r="V922" s="103"/>
      <c r="W922" s="103"/>
      <c r="X922" s="103"/>
      <c r="Y922" s="103"/>
      <c r="Z922" s="103"/>
      <c r="AA922" s="103"/>
      <c r="AB922" s="103"/>
      <c r="AC922" s="103"/>
      <c r="AD922" s="103"/>
      <c r="AE922" s="103"/>
      <c r="AF922" s="103"/>
      <c r="AG922" s="103"/>
      <c r="AH922" s="103"/>
      <c r="AI922" s="103"/>
      <c r="AJ922" s="103"/>
      <c r="AK922" s="103"/>
      <c r="AL922" s="103"/>
      <c r="AM922" s="103"/>
      <c r="AN922" s="103"/>
      <c r="AO922" s="103"/>
      <c r="AP922" s="103"/>
      <c r="AQ922" s="103"/>
      <c r="AR922" s="103"/>
      <c r="AS922" s="103"/>
      <c r="AT922" s="103"/>
      <c r="AU922" s="103"/>
    </row>
    <row r="923" spans="1:47" s="101" customFormat="1" ht="11.4">
      <c r="B923" s="115"/>
      <c r="C923" s="115"/>
      <c r="D923" s="115"/>
      <c r="E923" s="115"/>
      <c r="F923" s="115"/>
      <c r="G923" s="115"/>
      <c r="H923" s="114"/>
      <c r="I923" s="103"/>
      <c r="J923" s="103"/>
      <c r="K923" s="103"/>
      <c r="L923" s="103"/>
      <c r="M923" s="103"/>
      <c r="N923" s="103"/>
      <c r="O923" s="103"/>
      <c r="P923" s="103"/>
      <c r="Q923" s="103"/>
      <c r="R923" s="103"/>
      <c r="S923" s="103"/>
      <c r="T923" s="103"/>
      <c r="U923" s="103"/>
      <c r="V923" s="103"/>
      <c r="W923" s="103"/>
      <c r="X923" s="103"/>
      <c r="Y923" s="103"/>
      <c r="Z923" s="103"/>
      <c r="AA923" s="103"/>
      <c r="AB923" s="103"/>
      <c r="AC923" s="103"/>
      <c r="AD923" s="103"/>
      <c r="AE923" s="103"/>
      <c r="AF923" s="103"/>
      <c r="AG923" s="103"/>
      <c r="AH923" s="103"/>
      <c r="AI923" s="103"/>
      <c r="AJ923" s="103"/>
      <c r="AK923" s="103"/>
      <c r="AL923" s="103"/>
      <c r="AM923" s="103"/>
      <c r="AN923" s="103"/>
      <c r="AO923" s="103"/>
      <c r="AP923" s="103"/>
      <c r="AQ923" s="103"/>
      <c r="AR923" s="103"/>
      <c r="AS923" s="103"/>
      <c r="AT923" s="103"/>
      <c r="AU923" s="103"/>
    </row>
    <row r="924" spans="1:47" s="101" customFormat="1" ht="11.4">
      <c r="B924" s="115"/>
      <c r="C924" s="115"/>
      <c r="D924" s="115"/>
      <c r="E924" s="115"/>
      <c r="F924" s="115"/>
      <c r="G924" s="115"/>
      <c r="H924" s="114"/>
      <c r="I924" s="103"/>
      <c r="J924" s="103"/>
      <c r="K924" s="103"/>
      <c r="L924" s="103"/>
      <c r="M924" s="103"/>
      <c r="N924" s="103"/>
      <c r="O924" s="103"/>
      <c r="P924" s="103"/>
      <c r="Q924" s="103"/>
      <c r="R924" s="103"/>
      <c r="S924" s="103"/>
      <c r="T924" s="103"/>
      <c r="U924" s="103"/>
      <c r="V924" s="103"/>
      <c r="W924" s="103"/>
      <c r="X924" s="103"/>
      <c r="Y924" s="103"/>
      <c r="Z924" s="103"/>
      <c r="AA924" s="103"/>
      <c r="AB924" s="103"/>
      <c r="AC924" s="103"/>
      <c r="AD924" s="103"/>
      <c r="AE924" s="103"/>
      <c r="AF924" s="103"/>
      <c r="AG924" s="103"/>
      <c r="AH924" s="103"/>
      <c r="AI924" s="103"/>
      <c r="AJ924" s="103"/>
      <c r="AK924" s="103"/>
      <c r="AL924" s="103"/>
      <c r="AM924" s="103"/>
      <c r="AN924" s="103"/>
      <c r="AO924" s="103"/>
      <c r="AP924" s="103"/>
      <c r="AQ924" s="103"/>
      <c r="AR924" s="103"/>
      <c r="AS924" s="103"/>
      <c r="AT924" s="103"/>
      <c r="AU924" s="103"/>
    </row>
    <row r="925" spans="1:47" s="101" customFormat="1" ht="11.4">
      <c r="B925" s="115"/>
      <c r="C925" s="115"/>
      <c r="D925" s="115"/>
      <c r="E925" s="115"/>
      <c r="F925" s="114"/>
      <c r="G925" s="115"/>
      <c r="H925" s="114"/>
      <c r="I925" s="103"/>
      <c r="J925" s="103"/>
      <c r="K925" s="103"/>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c r="AG925" s="103"/>
      <c r="AH925" s="103"/>
      <c r="AI925" s="103"/>
      <c r="AJ925" s="103"/>
      <c r="AK925" s="103"/>
      <c r="AL925" s="103"/>
      <c r="AM925" s="103"/>
      <c r="AN925" s="103"/>
      <c r="AO925" s="103"/>
      <c r="AP925" s="103"/>
      <c r="AQ925" s="103"/>
      <c r="AR925" s="103"/>
      <c r="AS925" s="103"/>
      <c r="AT925" s="103"/>
      <c r="AU925" s="103"/>
    </row>
    <row r="926" spans="1:47" s="101" customFormat="1" ht="11.4">
      <c r="B926" s="115"/>
      <c r="C926" s="115"/>
      <c r="D926" s="115"/>
      <c r="E926" s="115"/>
      <c r="F926" s="115"/>
      <c r="G926" s="115"/>
      <c r="H926" s="114"/>
      <c r="I926" s="103"/>
      <c r="J926" s="103"/>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3"/>
      <c r="AN926" s="103"/>
      <c r="AO926" s="103"/>
      <c r="AP926" s="103"/>
      <c r="AQ926" s="103"/>
      <c r="AR926" s="103"/>
      <c r="AS926" s="103"/>
      <c r="AT926" s="103"/>
      <c r="AU926" s="103"/>
    </row>
    <row r="927" spans="1:47" s="101" customFormat="1" ht="11.4">
      <c r="B927" s="115"/>
      <c r="C927" s="115"/>
      <c r="D927" s="115"/>
      <c r="E927" s="115"/>
      <c r="F927" s="115"/>
      <c r="G927" s="115"/>
      <c r="H927" s="114"/>
      <c r="I927" s="103"/>
      <c r="J927" s="103"/>
      <c r="K927" s="103"/>
      <c r="L927" s="103"/>
      <c r="M927" s="103"/>
      <c r="N927" s="103"/>
      <c r="O927" s="103"/>
      <c r="P927" s="103"/>
      <c r="Q927" s="103"/>
      <c r="R927" s="103"/>
      <c r="S927" s="103"/>
      <c r="T927" s="103"/>
      <c r="U927" s="103"/>
      <c r="V927" s="103"/>
      <c r="W927" s="103"/>
      <c r="X927" s="103"/>
      <c r="Y927" s="103"/>
      <c r="Z927" s="103"/>
      <c r="AA927" s="103"/>
      <c r="AB927" s="103"/>
      <c r="AC927" s="103"/>
      <c r="AD927" s="103"/>
      <c r="AE927" s="103"/>
      <c r="AF927" s="103"/>
      <c r="AG927" s="103"/>
      <c r="AH927" s="103"/>
      <c r="AI927" s="103"/>
      <c r="AJ927" s="103"/>
      <c r="AK927" s="103"/>
      <c r="AL927" s="103"/>
      <c r="AM927" s="103"/>
      <c r="AN927" s="103"/>
      <c r="AO927" s="103"/>
      <c r="AP927" s="103"/>
      <c r="AQ927" s="103"/>
      <c r="AR927" s="103"/>
      <c r="AS927" s="103"/>
      <c r="AT927" s="103"/>
      <c r="AU927" s="103"/>
    </row>
    <row r="928" spans="1:47" s="101" customFormat="1" ht="11.4">
      <c r="B928" s="115"/>
      <c r="C928" s="115"/>
      <c r="D928" s="115"/>
      <c r="E928" s="115"/>
      <c r="F928" s="115"/>
      <c r="G928" s="115"/>
      <c r="H928" s="114"/>
      <c r="I928" s="103"/>
      <c r="J928" s="103"/>
      <c r="K928" s="103"/>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c r="AI928" s="103"/>
      <c r="AJ928" s="103"/>
      <c r="AK928" s="103"/>
      <c r="AL928" s="103"/>
      <c r="AM928" s="103"/>
      <c r="AN928" s="103"/>
      <c r="AO928" s="103"/>
      <c r="AP928" s="103"/>
      <c r="AQ928" s="103"/>
      <c r="AR928" s="103"/>
      <c r="AS928" s="103"/>
      <c r="AT928" s="103"/>
      <c r="AU928" s="103"/>
    </row>
    <row r="929" spans="2:47" s="101" customFormat="1" ht="11.4">
      <c r="B929" s="115"/>
      <c r="C929" s="115"/>
      <c r="D929" s="115"/>
      <c r="E929" s="115"/>
      <c r="F929" s="115"/>
      <c r="G929" s="115"/>
      <c r="H929" s="114"/>
      <c r="I929" s="103"/>
      <c r="J929" s="103"/>
      <c r="K929" s="103"/>
      <c r="L929" s="103"/>
      <c r="M929" s="103"/>
      <c r="N929" s="103"/>
      <c r="O929" s="103"/>
      <c r="P929" s="103"/>
      <c r="Q929" s="103"/>
      <c r="R929" s="103"/>
      <c r="S929" s="103"/>
      <c r="T929" s="103"/>
      <c r="U929" s="103"/>
      <c r="V929" s="103"/>
      <c r="W929" s="103"/>
      <c r="X929" s="103"/>
      <c r="Y929" s="103"/>
      <c r="Z929" s="103"/>
      <c r="AA929" s="103"/>
      <c r="AB929" s="103"/>
      <c r="AC929" s="103"/>
      <c r="AD929" s="103"/>
      <c r="AE929" s="103"/>
      <c r="AF929" s="103"/>
      <c r="AG929" s="103"/>
      <c r="AH929" s="103"/>
      <c r="AI929" s="103"/>
      <c r="AJ929" s="103"/>
      <c r="AK929" s="103"/>
      <c r="AL929" s="103"/>
      <c r="AM929" s="103"/>
      <c r="AN929" s="103"/>
      <c r="AO929" s="103"/>
      <c r="AP929" s="103"/>
      <c r="AQ929" s="103"/>
      <c r="AR929" s="103"/>
      <c r="AS929" s="103"/>
      <c r="AT929" s="103"/>
      <c r="AU929" s="103"/>
    </row>
    <row r="930" spans="2:47" s="101" customFormat="1" ht="11.4">
      <c r="B930" s="115"/>
      <c r="C930" s="115"/>
      <c r="D930" s="115"/>
      <c r="E930" s="115"/>
      <c r="F930" s="115"/>
      <c r="G930" s="115"/>
      <c r="H930" s="114"/>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3"/>
      <c r="AR930" s="103"/>
      <c r="AS930" s="103"/>
      <c r="AT930" s="103"/>
      <c r="AU930" s="103"/>
    </row>
    <row r="931" spans="2:47" s="101" customFormat="1" ht="11.4">
      <c r="B931" s="115"/>
      <c r="C931" s="115"/>
      <c r="D931" s="115"/>
      <c r="E931" s="115"/>
      <c r="F931" s="115"/>
      <c r="G931" s="115"/>
      <c r="H931" s="114"/>
      <c r="I931" s="103"/>
      <c r="J931" s="103"/>
      <c r="K931" s="103"/>
      <c r="L931" s="103"/>
      <c r="M931" s="103"/>
      <c r="N931" s="103"/>
      <c r="O931" s="103"/>
      <c r="P931" s="103"/>
      <c r="Q931" s="103"/>
      <c r="R931" s="103"/>
      <c r="S931" s="103"/>
      <c r="T931" s="103"/>
      <c r="U931" s="103"/>
      <c r="V931" s="103"/>
      <c r="W931" s="103"/>
      <c r="X931" s="103"/>
      <c r="Y931" s="103"/>
      <c r="Z931" s="103"/>
      <c r="AA931" s="103"/>
      <c r="AB931" s="103"/>
      <c r="AC931" s="103"/>
      <c r="AD931" s="103"/>
      <c r="AE931" s="103"/>
      <c r="AF931" s="103"/>
      <c r="AG931" s="103"/>
      <c r="AH931" s="103"/>
      <c r="AI931" s="103"/>
      <c r="AJ931" s="103"/>
      <c r="AK931" s="103"/>
      <c r="AL931" s="103"/>
      <c r="AM931" s="103"/>
      <c r="AN931" s="103"/>
      <c r="AO931" s="103"/>
      <c r="AP931" s="103"/>
      <c r="AQ931" s="103"/>
      <c r="AR931" s="103"/>
      <c r="AS931" s="103"/>
      <c r="AT931" s="103"/>
      <c r="AU931" s="103"/>
    </row>
    <row r="932" spans="2:47" s="101" customFormat="1" ht="11.4">
      <c r="B932" s="115"/>
      <c r="C932" s="115"/>
      <c r="D932" s="115"/>
      <c r="E932" s="115"/>
      <c r="F932" s="115"/>
      <c r="G932" s="115"/>
      <c r="H932" s="114"/>
      <c r="I932" s="103"/>
      <c r="J932" s="103"/>
      <c r="K932" s="103"/>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c r="AI932" s="103"/>
      <c r="AJ932" s="103"/>
      <c r="AK932" s="103"/>
      <c r="AL932" s="103"/>
      <c r="AM932" s="103"/>
      <c r="AN932" s="103"/>
      <c r="AO932" s="103"/>
      <c r="AP932" s="103"/>
      <c r="AQ932" s="103"/>
      <c r="AR932" s="103"/>
      <c r="AS932" s="103"/>
      <c r="AT932" s="103"/>
      <c r="AU932" s="103"/>
    </row>
    <row r="933" spans="2:47" s="101" customFormat="1" ht="11.4">
      <c r="B933" s="115"/>
      <c r="C933" s="115"/>
      <c r="D933" s="115"/>
      <c r="E933" s="115"/>
      <c r="F933" s="115"/>
      <c r="G933" s="115"/>
      <c r="H933" s="114"/>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3"/>
      <c r="AR933" s="103"/>
      <c r="AS933" s="103"/>
      <c r="AT933" s="103"/>
      <c r="AU933" s="103"/>
    </row>
    <row r="934" spans="2:47" s="101" customFormat="1" ht="11.4">
      <c r="B934" s="115"/>
      <c r="C934" s="115"/>
      <c r="D934" s="115"/>
      <c r="E934" s="115"/>
      <c r="F934" s="115"/>
      <c r="G934" s="115"/>
      <c r="H934" s="114"/>
      <c r="I934" s="103"/>
      <c r="J934" s="103"/>
      <c r="K934" s="103"/>
      <c r="L934" s="103"/>
      <c r="M934" s="103"/>
      <c r="N934" s="103"/>
      <c r="O934" s="103"/>
      <c r="P934" s="103"/>
      <c r="Q934" s="103"/>
      <c r="R934" s="103"/>
      <c r="S934" s="103"/>
      <c r="T934" s="103"/>
      <c r="U934" s="103"/>
      <c r="V934" s="103"/>
      <c r="W934" s="103"/>
      <c r="X934" s="103"/>
      <c r="Y934" s="103"/>
      <c r="Z934" s="103"/>
      <c r="AA934" s="103"/>
      <c r="AB934" s="103"/>
      <c r="AC934" s="103"/>
      <c r="AD934" s="103"/>
      <c r="AE934" s="103"/>
      <c r="AF934" s="103"/>
      <c r="AG934" s="103"/>
      <c r="AH934" s="103"/>
      <c r="AI934" s="103"/>
      <c r="AJ934" s="103"/>
      <c r="AK934" s="103"/>
      <c r="AL934" s="103"/>
      <c r="AM934" s="103"/>
      <c r="AN934" s="103"/>
      <c r="AO934" s="103"/>
      <c r="AP934" s="103"/>
      <c r="AQ934" s="103"/>
      <c r="AR934" s="103"/>
      <c r="AS934" s="103"/>
      <c r="AT934" s="103"/>
      <c r="AU934" s="103"/>
    </row>
    <row r="935" spans="2:47" s="101" customFormat="1" ht="11.4">
      <c r="B935" s="115"/>
      <c r="C935" s="115"/>
      <c r="D935" s="115"/>
      <c r="E935" s="115"/>
      <c r="F935" s="115"/>
      <c r="G935" s="115"/>
      <c r="H935" s="114"/>
      <c r="I935" s="103"/>
      <c r="J935" s="103"/>
      <c r="K935" s="103"/>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c r="AI935" s="103"/>
      <c r="AJ935" s="103"/>
      <c r="AK935" s="103"/>
      <c r="AL935" s="103"/>
      <c r="AM935" s="103"/>
      <c r="AN935" s="103"/>
      <c r="AO935" s="103"/>
      <c r="AP935" s="103"/>
      <c r="AQ935" s="103"/>
      <c r="AR935" s="103"/>
      <c r="AS935" s="103"/>
      <c r="AT935" s="103"/>
      <c r="AU935" s="103"/>
    </row>
    <row r="936" spans="2:47" s="101" customFormat="1" ht="11.4">
      <c r="B936" s="115"/>
      <c r="C936" s="115"/>
      <c r="D936" s="115"/>
      <c r="E936" s="115"/>
      <c r="F936" s="115"/>
      <c r="G936" s="115"/>
      <c r="H936" s="114"/>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3"/>
      <c r="AR936" s="103"/>
      <c r="AS936" s="103"/>
      <c r="AT936" s="103"/>
      <c r="AU936" s="103"/>
    </row>
    <row r="937" spans="2:47" s="101" customFormat="1" ht="11.4">
      <c r="B937" s="115"/>
      <c r="C937" s="115"/>
      <c r="D937" s="115"/>
      <c r="E937" s="115"/>
      <c r="F937" s="115"/>
      <c r="G937" s="115"/>
      <c r="H937" s="114"/>
      <c r="I937" s="103"/>
      <c r="J937" s="103"/>
      <c r="K937" s="103"/>
      <c r="L937" s="103"/>
      <c r="M937" s="103"/>
      <c r="N937" s="103"/>
      <c r="O937" s="103"/>
      <c r="P937" s="103"/>
      <c r="Q937" s="103"/>
      <c r="R937" s="103"/>
      <c r="S937" s="103"/>
      <c r="T937" s="103"/>
      <c r="U937" s="103"/>
      <c r="V937" s="103"/>
      <c r="W937" s="103"/>
      <c r="X937" s="103"/>
      <c r="Y937" s="103"/>
      <c r="Z937" s="103"/>
      <c r="AA937" s="103"/>
      <c r="AB937" s="103"/>
      <c r="AC937" s="103"/>
      <c r="AD937" s="103"/>
      <c r="AE937" s="103"/>
      <c r="AF937" s="103"/>
      <c r="AG937" s="103"/>
      <c r="AH937" s="103"/>
      <c r="AI937" s="103"/>
      <c r="AJ937" s="103"/>
      <c r="AK937" s="103"/>
      <c r="AL937" s="103"/>
      <c r="AM937" s="103"/>
      <c r="AN937" s="103"/>
      <c r="AO937" s="103"/>
      <c r="AP937" s="103"/>
      <c r="AQ937" s="103"/>
      <c r="AR937" s="103"/>
      <c r="AS937" s="103"/>
      <c r="AT937" s="103"/>
      <c r="AU937" s="103"/>
    </row>
    <row r="938" spans="2:47" s="101" customFormat="1" ht="11.4">
      <c r="B938" s="115"/>
      <c r="C938" s="115"/>
      <c r="D938" s="115"/>
      <c r="E938" s="115"/>
      <c r="F938" s="115"/>
      <c r="G938" s="115"/>
      <c r="H938" s="114"/>
      <c r="I938" s="103"/>
      <c r="J938" s="103"/>
      <c r="K938" s="103"/>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c r="AI938" s="103"/>
      <c r="AJ938" s="103"/>
      <c r="AK938" s="103"/>
      <c r="AL938" s="103"/>
      <c r="AM938" s="103"/>
      <c r="AN938" s="103"/>
      <c r="AO938" s="103"/>
      <c r="AP938" s="103"/>
      <c r="AQ938" s="103"/>
      <c r="AR938" s="103"/>
      <c r="AS938" s="103"/>
      <c r="AT938" s="103"/>
      <c r="AU938" s="103"/>
    </row>
    <row r="939" spans="2:47" s="101" customFormat="1" ht="11.4">
      <c r="B939" s="115"/>
      <c r="C939" s="115"/>
      <c r="D939" s="115"/>
      <c r="E939" s="115"/>
      <c r="F939" s="115"/>
      <c r="G939" s="115"/>
      <c r="H939" s="114"/>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3"/>
      <c r="AR939" s="103"/>
      <c r="AS939" s="103"/>
      <c r="AT939" s="103"/>
      <c r="AU939" s="103"/>
    </row>
    <row r="940" spans="2:47" s="101" customFormat="1" ht="11.4">
      <c r="B940" s="115"/>
      <c r="C940" s="115"/>
      <c r="D940" s="115"/>
      <c r="E940" s="115"/>
      <c r="F940" s="115"/>
      <c r="G940" s="115"/>
      <c r="H940" s="114"/>
      <c r="I940" s="103"/>
      <c r="J940" s="103"/>
      <c r="K940" s="103"/>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c r="AI940" s="103"/>
      <c r="AJ940" s="103"/>
      <c r="AK940" s="103"/>
      <c r="AL940" s="103"/>
      <c r="AM940" s="103"/>
      <c r="AN940" s="103"/>
      <c r="AO940" s="103"/>
      <c r="AP940" s="103"/>
      <c r="AQ940" s="103"/>
      <c r="AR940" s="103"/>
      <c r="AS940" s="103"/>
      <c r="AT940" s="103"/>
      <c r="AU940" s="103"/>
    </row>
    <row r="941" spans="2:47" s="101" customFormat="1" ht="11.4">
      <c r="B941" s="115"/>
      <c r="C941" s="115"/>
      <c r="D941" s="115"/>
      <c r="E941" s="115"/>
      <c r="F941" s="115"/>
      <c r="G941" s="115"/>
      <c r="H941" s="114"/>
      <c r="I941" s="103"/>
      <c r="J941" s="103"/>
      <c r="K941" s="103"/>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c r="AI941" s="103"/>
      <c r="AJ941" s="103"/>
      <c r="AK941" s="103"/>
      <c r="AL941" s="103"/>
      <c r="AM941" s="103"/>
      <c r="AN941" s="103"/>
      <c r="AO941" s="103"/>
      <c r="AP941" s="103"/>
      <c r="AQ941" s="103"/>
      <c r="AR941" s="103"/>
      <c r="AS941" s="103"/>
      <c r="AT941" s="103"/>
      <c r="AU941" s="103"/>
    </row>
    <row r="942" spans="2:47" s="101" customFormat="1" ht="11.4">
      <c r="B942" s="115"/>
      <c r="C942" s="115"/>
      <c r="D942" s="115"/>
      <c r="E942" s="115"/>
      <c r="F942" s="115"/>
      <c r="G942" s="115"/>
      <c r="H942" s="114"/>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3"/>
      <c r="AR942" s="103"/>
      <c r="AS942" s="103"/>
      <c r="AT942" s="103"/>
      <c r="AU942" s="103"/>
    </row>
    <row r="943" spans="2:47" s="101" customFormat="1" ht="11.4">
      <c r="B943" s="115"/>
      <c r="C943" s="115"/>
      <c r="D943" s="115"/>
      <c r="E943" s="115"/>
      <c r="F943" s="115"/>
      <c r="G943" s="115"/>
      <c r="H943" s="114"/>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3"/>
      <c r="AN943" s="103"/>
      <c r="AO943" s="103"/>
      <c r="AP943" s="103"/>
      <c r="AQ943" s="103"/>
      <c r="AR943" s="103"/>
      <c r="AS943" s="103"/>
      <c r="AT943" s="103"/>
      <c r="AU943" s="103"/>
    </row>
    <row r="944" spans="2:47" s="101" customFormat="1" ht="12">
      <c r="B944" s="115"/>
      <c r="C944" s="115"/>
      <c r="D944" s="115"/>
      <c r="E944" s="115"/>
      <c r="F944" s="115"/>
      <c r="G944" s="115"/>
      <c r="H944" s="114"/>
      <c r="I944" s="100"/>
      <c r="J944" s="103"/>
      <c r="K944" s="103"/>
      <c r="L944" s="103"/>
      <c r="M944" s="103"/>
      <c r="N944" s="103"/>
      <c r="O944" s="103"/>
      <c r="P944" s="103"/>
      <c r="Q944" s="103"/>
      <c r="R944" s="103"/>
      <c r="S944" s="103"/>
      <c r="T944" s="103"/>
      <c r="U944" s="103"/>
      <c r="V944" s="103"/>
      <c r="W944" s="103"/>
      <c r="X944" s="103"/>
      <c r="Y944" s="103"/>
      <c r="Z944" s="103"/>
      <c r="AA944" s="103"/>
      <c r="AB944" s="103"/>
      <c r="AC944" s="103"/>
      <c r="AD944" s="103"/>
      <c r="AE944" s="103"/>
      <c r="AF944" s="103"/>
      <c r="AG944" s="103"/>
      <c r="AH944" s="103"/>
      <c r="AI944" s="103"/>
      <c r="AJ944" s="103"/>
      <c r="AK944" s="103"/>
      <c r="AL944" s="103"/>
      <c r="AM944" s="103"/>
      <c r="AN944" s="103"/>
      <c r="AO944" s="103"/>
      <c r="AP944" s="103"/>
      <c r="AQ944" s="103"/>
      <c r="AR944" s="103"/>
      <c r="AS944" s="103"/>
      <c r="AT944" s="103"/>
      <c r="AU944" s="103"/>
    </row>
    <row r="945" spans="2:47" s="101" customFormat="1" ht="13.8">
      <c r="B945" s="115"/>
      <c r="C945" s="115"/>
      <c r="D945" s="115"/>
      <c r="E945" s="115"/>
      <c r="F945" s="115"/>
      <c r="G945" s="115"/>
      <c r="H945" s="114"/>
      <c r="I945" s="97"/>
      <c r="J945" s="103"/>
      <c r="K945" s="103"/>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c r="AI945" s="103"/>
      <c r="AJ945" s="103"/>
      <c r="AK945" s="103"/>
      <c r="AL945" s="103"/>
      <c r="AM945" s="103"/>
      <c r="AN945" s="103"/>
      <c r="AO945" s="103"/>
      <c r="AP945" s="103"/>
      <c r="AQ945" s="103"/>
      <c r="AR945" s="103"/>
      <c r="AS945" s="103"/>
      <c r="AT945" s="103"/>
      <c r="AU945" s="103"/>
    </row>
    <row r="946" spans="2:47" s="101" customFormat="1" ht="13.8">
      <c r="B946" s="115"/>
      <c r="C946" s="115"/>
      <c r="D946" s="115"/>
      <c r="E946" s="115"/>
      <c r="F946" s="115"/>
      <c r="G946" s="115"/>
      <c r="H946" s="114"/>
      <c r="I946" s="97"/>
      <c r="J946" s="103"/>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c r="AM946" s="103"/>
      <c r="AN946" s="103"/>
      <c r="AO946" s="103"/>
      <c r="AP946" s="103"/>
      <c r="AQ946" s="103"/>
      <c r="AR946" s="103"/>
      <c r="AS946" s="103"/>
      <c r="AT946" s="103"/>
      <c r="AU946" s="103"/>
    </row>
    <row r="947" spans="2:47" s="101" customFormat="1" ht="12">
      <c r="B947" s="125"/>
      <c r="C947" s="125"/>
      <c r="D947" s="125"/>
      <c r="E947" s="125"/>
      <c r="F947" s="125"/>
      <c r="G947" s="125"/>
      <c r="H947" s="124"/>
      <c r="I947" s="100"/>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3"/>
      <c r="AR947" s="103"/>
      <c r="AS947" s="103"/>
      <c r="AT947" s="103"/>
      <c r="AU947" s="103"/>
    </row>
    <row r="948" spans="2:47" s="101" customFormat="1" ht="12">
      <c r="B948" s="138" t="s">
        <v>28</v>
      </c>
      <c r="C948" s="145"/>
      <c r="D948" s="146"/>
      <c r="E948" s="106"/>
      <c r="F948" s="106"/>
      <c r="G948" s="106"/>
      <c r="H948" s="9">
        <f>SUM(H900:H945)</f>
        <v>0</v>
      </c>
      <c r="I948" s="103"/>
      <c r="J948" s="103"/>
      <c r="K948" s="103"/>
      <c r="L948" s="103"/>
      <c r="M948" s="103"/>
      <c r="N948" s="103"/>
      <c r="O948" s="103"/>
      <c r="P948" s="103"/>
      <c r="Q948" s="103"/>
      <c r="R948" s="103"/>
      <c r="S948" s="103"/>
      <c r="T948" s="103"/>
      <c r="U948" s="103"/>
      <c r="V948" s="103"/>
      <c r="W948" s="103"/>
      <c r="X948" s="103"/>
      <c r="Y948" s="103"/>
      <c r="Z948" s="103"/>
      <c r="AA948" s="103"/>
      <c r="AB948" s="103"/>
      <c r="AC948" s="103"/>
      <c r="AD948" s="103"/>
      <c r="AE948" s="103"/>
      <c r="AF948" s="103"/>
      <c r="AG948" s="103"/>
      <c r="AH948" s="103"/>
      <c r="AI948" s="103"/>
      <c r="AJ948" s="103"/>
      <c r="AK948" s="103"/>
      <c r="AL948" s="103"/>
      <c r="AM948" s="103"/>
      <c r="AN948" s="103"/>
      <c r="AO948" s="103"/>
      <c r="AP948" s="103"/>
      <c r="AQ948" s="103"/>
      <c r="AR948" s="103"/>
      <c r="AS948" s="103"/>
      <c r="AT948" s="103"/>
      <c r="AU948" s="103"/>
    </row>
    <row r="949" spans="2:47" s="101" customFormat="1" ht="12">
      <c r="B949" s="48"/>
      <c r="C949" s="48"/>
      <c r="D949" s="130">
        <v>214</v>
      </c>
      <c r="E949" s="99"/>
      <c r="F949" s="99"/>
      <c r="G949" s="99"/>
      <c r="H949" s="99"/>
      <c r="I949" s="103"/>
      <c r="J949" s="103"/>
      <c r="K949" s="103"/>
      <c r="L949" s="103"/>
      <c r="M949" s="103"/>
      <c r="N949" s="103"/>
      <c r="O949" s="103"/>
      <c r="P949" s="103"/>
      <c r="Q949" s="103"/>
      <c r="R949" s="103"/>
      <c r="S949" s="103"/>
      <c r="T949" s="103"/>
      <c r="U949" s="103"/>
      <c r="V949" s="103"/>
      <c r="W949" s="103"/>
      <c r="X949" s="103"/>
      <c r="Y949" s="103"/>
      <c r="Z949" s="103"/>
      <c r="AA949" s="103"/>
      <c r="AB949" s="103"/>
      <c r="AC949" s="103"/>
      <c r="AD949" s="103"/>
      <c r="AE949" s="103"/>
      <c r="AF949" s="103"/>
      <c r="AG949" s="103"/>
      <c r="AH949" s="103"/>
      <c r="AI949" s="103"/>
      <c r="AJ949" s="103"/>
      <c r="AK949" s="103"/>
      <c r="AL949" s="103"/>
      <c r="AM949" s="103"/>
      <c r="AN949" s="103"/>
      <c r="AO949" s="103"/>
      <c r="AP949" s="103"/>
      <c r="AQ949" s="103"/>
      <c r="AR949" s="103"/>
      <c r="AS949" s="103"/>
      <c r="AT949" s="103"/>
      <c r="AU949" s="103"/>
    </row>
    <row r="950" spans="2:47" s="101" customFormat="1" ht="13.8">
      <c r="B950" s="95" t="s">
        <v>190</v>
      </c>
      <c r="C950" s="35"/>
      <c r="D950" s="35"/>
      <c r="E950" s="96"/>
      <c r="F950" s="96"/>
      <c r="G950" s="96"/>
      <c r="H950" s="96"/>
      <c r="I950" s="103"/>
      <c r="J950" s="103"/>
      <c r="K950" s="103"/>
      <c r="L950" s="103"/>
      <c r="M950" s="103"/>
      <c r="N950" s="103"/>
      <c r="O950" s="103"/>
      <c r="P950" s="103"/>
      <c r="Q950" s="103"/>
      <c r="R950" s="103"/>
      <c r="S950" s="103"/>
      <c r="T950" s="103"/>
      <c r="U950" s="103"/>
      <c r="V950" s="103"/>
      <c r="W950" s="103"/>
      <c r="X950" s="103"/>
      <c r="Y950" s="103"/>
      <c r="Z950" s="103"/>
      <c r="AA950" s="103"/>
      <c r="AB950" s="103"/>
      <c r="AC950" s="103"/>
      <c r="AD950" s="103"/>
      <c r="AE950" s="103"/>
      <c r="AF950" s="103"/>
      <c r="AG950" s="103"/>
      <c r="AH950" s="103"/>
      <c r="AI950" s="103"/>
      <c r="AJ950" s="103"/>
      <c r="AK950" s="103"/>
      <c r="AL950" s="103"/>
      <c r="AM950" s="103"/>
      <c r="AN950" s="103"/>
      <c r="AO950" s="103"/>
      <c r="AP950" s="103"/>
      <c r="AQ950" s="103"/>
      <c r="AR950" s="103"/>
      <c r="AS950" s="103"/>
      <c r="AT950" s="103"/>
      <c r="AU950" s="103"/>
    </row>
    <row r="951" spans="2:47" s="101" customFormat="1" ht="13.8">
      <c r="B951" s="95" t="str">
        <f>B892</f>
        <v>SECTION B - REHABILITATION OF ROAD PAVEMENTS AT KATHERINE STREET</v>
      </c>
      <c r="C951" s="35"/>
      <c r="D951" s="35"/>
      <c r="E951" s="96"/>
      <c r="F951" s="96"/>
      <c r="G951" s="96"/>
      <c r="H951" s="96"/>
      <c r="I951" s="103"/>
      <c r="J951" s="103"/>
      <c r="K951" s="103"/>
      <c r="L951" s="103"/>
      <c r="M951" s="103"/>
      <c r="N951" s="103"/>
      <c r="O951" s="103"/>
      <c r="P951" s="103"/>
      <c r="Q951" s="103"/>
      <c r="R951" s="103"/>
      <c r="S951" s="103"/>
      <c r="T951" s="103"/>
      <c r="U951" s="103"/>
      <c r="V951" s="103"/>
      <c r="W951" s="103"/>
      <c r="X951" s="103"/>
      <c r="Y951" s="103"/>
      <c r="Z951" s="103"/>
      <c r="AA951" s="103"/>
      <c r="AB951" s="103"/>
      <c r="AC951" s="103"/>
      <c r="AD951" s="103"/>
      <c r="AE951" s="103"/>
      <c r="AF951" s="103"/>
      <c r="AG951" s="103"/>
      <c r="AH951" s="103"/>
      <c r="AI951" s="103"/>
      <c r="AJ951" s="103"/>
      <c r="AK951" s="103"/>
      <c r="AL951" s="103"/>
      <c r="AM951" s="103"/>
      <c r="AN951" s="103"/>
      <c r="AO951" s="103"/>
      <c r="AP951" s="103"/>
      <c r="AQ951" s="103"/>
      <c r="AR951" s="103"/>
      <c r="AS951" s="103"/>
      <c r="AT951" s="103"/>
      <c r="AU951" s="103"/>
    </row>
    <row r="952" spans="2:47" s="101" customFormat="1" ht="12">
      <c r="B952" s="48"/>
      <c r="C952" s="48"/>
      <c r="D952" s="48"/>
      <c r="E952" s="99"/>
      <c r="F952" s="99"/>
      <c r="G952" s="99"/>
      <c r="H952" s="359"/>
      <c r="I952" s="103"/>
      <c r="J952" s="103"/>
      <c r="K952" s="103"/>
      <c r="L952" s="103"/>
      <c r="M952" s="103"/>
      <c r="N952" s="103"/>
      <c r="O952" s="103"/>
      <c r="P952" s="103"/>
      <c r="Q952" s="103"/>
      <c r="R952" s="103"/>
      <c r="S952" s="103"/>
      <c r="T952" s="103"/>
      <c r="U952" s="103"/>
      <c r="V952" s="103"/>
      <c r="W952" s="103"/>
      <c r="X952" s="103"/>
      <c r="Y952" s="103"/>
      <c r="Z952" s="103"/>
      <c r="AA952" s="103"/>
      <c r="AB952" s="103"/>
      <c r="AC952" s="103"/>
      <c r="AD952" s="103"/>
      <c r="AE952" s="103"/>
      <c r="AF952" s="103"/>
      <c r="AG952" s="103"/>
      <c r="AH952" s="103"/>
      <c r="AI952" s="103"/>
      <c r="AJ952" s="103"/>
      <c r="AK952" s="103"/>
      <c r="AL952" s="103"/>
      <c r="AM952" s="103"/>
      <c r="AN952" s="103"/>
      <c r="AO952" s="103"/>
      <c r="AP952" s="103"/>
      <c r="AQ952" s="103"/>
      <c r="AR952" s="103"/>
      <c r="AS952" s="103"/>
      <c r="AT952" s="103"/>
      <c r="AU952" s="103"/>
    </row>
    <row r="953" spans="2:47" s="101" customFormat="1" ht="11.4">
      <c r="B953" s="102" t="s">
        <v>1</v>
      </c>
      <c r="C953" s="102" t="s">
        <v>2</v>
      </c>
      <c r="D953" s="102" t="s">
        <v>3</v>
      </c>
      <c r="E953" s="102" t="s">
        <v>4</v>
      </c>
      <c r="F953" s="102" t="s">
        <v>5</v>
      </c>
      <c r="G953" s="102" t="s">
        <v>6</v>
      </c>
      <c r="H953" s="9" t="s">
        <v>7</v>
      </c>
      <c r="I953" s="103"/>
      <c r="J953" s="103"/>
      <c r="K953" s="103"/>
      <c r="L953" s="103"/>
      <c r="M953" s="103"/>
      <c r="N953" s="103"/>
      <c r="O953" s="103"/>
      <c r="P953" s="103"/>
      <c r="Q953" s="103"/>
      <c r="R953" s="103"/>
      <c r="S953" s="103"/>
      <c r="T953" s="103"/>
      <c r="U953" s="103"/>
      <c r="V953" s="103"/>
      <c r="W953" s="103"/>
      <c r="X953" s="103"/>
      <c r="Y953" s="103"/>
      <c r="Z953" s="103"/>
      <c r="AA953" s="103"/>
      <c r="AB953" s="103"/>
      <c r="AC953" s="103"/>
      <c r="AD953" s="103"/>
      <c r="AE953" s="103"/>
      <c r="AF953" s="103"/>
      <c r="AG953" s="103"/>
      <c r="AH953" s="103"/>
      <c r="AI953" s="103"/>
      <c r="AJ953" s="103"/>
      <c r="AK953" s="103"/>
      <c r="AL953" s="103"/>
      <c r="AM953" s="103"/>
      <c r="AN953" s="103"/>
      <c r="AO953" s="103"/>
      <c r="AP953" s="103"/>
      <c r="AQ953" s="103"/>
      <c r="AR953" s="103"/>
      <c r="AS953" s="103"/>
      <c r="AT953" s="103"/>
      <c r="AU953" s="103"/>
    </row>
    <row r="954" spans="2:47" s="101" customFormat="1" ht="11.4">
      <c r="B954" s="25"/>
      <c r="C954" s="142"/>
      <c r="D954" s="20" t="s">
        <v>85</v>
      </c>
      <c r="E954" s="106"/>
      <c r="F954" s="106"/>
      <c r="G954" s="106"/>
      <c r="H954" s="9"/>
      <c r="I954" s="103"/>
      <c r="J954" s="103"/>
      <c r="K954" s="103"/>
      <c r="L954" s="103"/>
      <c r="M954" s="103"/>
      <c r="N954" s="103"/>
      <c r="O954" s="103"/>
      <c r="P954" s="103"/>
      <c r="Q954" s="103"/>
      <c r="R954" s="103"/>
      <c r="S954" s="103"/>
      <c r="T954" s="103"/>
      <c r="U954" s="103"/>
      <c r="V954" s="103"/>
      <c r="W954" s="103"/>
      <c r="X954" s="103"/>
      <c r="Y954" s="103"/>
      <c r="Z954" s="103"/>
      <c r="AA954" s="103"/>
      <c r="AB954" s="103"/>
      <c r="AC954" s="103"/>
      <c r="AD954" s="103"/>
      <c r="AE954" s="103"/>
      <c r="AF954" s="103"/>
      <c r="AG954" s="103"/>
      <c r="AH954" s="103"/>
      <c r="AI954" s="103"/>
      <c r="AJ954" s="103"/>
      <c r="AK954" s="103"/>
      <c r="AL954" s="103"/>
      <c r="AM954" s="103"/>
      <c r="AN954" s="103"/>
      <c r="AO954" s="103"/>
      <c r="AP954" s="103"/>
      <c r="AQ954" s="103"/>
      <c r="AR954" s="103"/>
      <c r="AS954" s="103"/>
      <c r="AT954" s="103"/>
      <c r="AU954" s="103"/>
    </row>
    <row r="955" spans="2:47" s="101" customFormat="1" ht="13.2">
      <c r="B955" s="119" t="s">
        <v>86</v>
      </c>
      <c r="C955" s="119"/>
      <c r="D955" s="120" t="s">
        <v>87</v>
      </c>
      <c r="E955" s="210"/>
      <c r="F955" s="224"/>
      <c r="G955" s="120"/>
      <c r="H955" s="365"/>
      <c r="I955" s="103"/>
      <c r="J955" s="103"/>
      <c r="K955" s="103"/>
      <c r="L955" s="103"/>
      <c r="M955" s="103"/>
      <c r="N955" s="103"/>
      <c r="O955" s="103"/>
      <c r="P955" s="103"/>
      <c r="Q955" s="103"/>
      <c r="R955" s="103"/>
      <c r="S955" s="103"/>
      <c r="T955" s="103"/>
      <c r="U955" s="103"/>
      <c r="V955" s="103"/>
      <c r="W955" s="103"/>
      <c r="X955" s="103"/>
      <c r="Y955" s="103"/>
      <c r="Z955" s="103"/>
      <c r="AA955" s="103"/>
      <c r="AB955" s="103"/>
      <c r="AC955" s="103"/>
      <c r="AD955" s="103"/>
      <c r="AE955" s="103"/>
      <c r="AF955" s="103"/>
      <c r="AG955" s="103"/>
      <c r="AH955" s="103"/>
      <c r="AI955" s="103"/>
      <c r="AJ955" s="103"/>
      <c r="AK955" s="103"/>
      <c r="AL955" s="103"/>
      <c r="AM955" s="103"/>
      <c r="AN955" s="103"/>
      <c r="AO955" s="103"/>
      <c r="AP955" s="103"/>
      <c r="AQ955" s="103"/>
      <c r="AR955" s="103"/>
      <c r="AS955" s="103"/>
      <c r="AT955" s="103"/>
      <c r="AU955" s="103"/>
    </row>
    <row r="956" spans="2:47" s="101" customFormat="1" ht="11.4">
      <c r="B956" s="222"/>
      <c r="C956" s="210"/>
      <c r="D956" s="210"/>
      <c r="E956" s="223"/>
      <c r="F956" s="224"/>
      <c r="G956" s="120"/>
      <c r="H956" s="114"/>
      <c r="I956" s="103"/>
      <c r="J956" s="103"/>
      <c r="K956" s="103"/>
      <c r="L956" s="103"/>
      <c r="M956" s="103"/>
      <c r="N956" s="103"/>
      <c r="O956" s="103"/>
      <c r="P956" s="103"/>
      <c r="Q956" s="103"/>
      <c r="R956" s="103"/>
      <c r="S956" s="103"/>
      <c r="T956" s="103"/>
      <c r="U956" s="103"/>
      <c r="V956" s="103"/>
      <c r="W956" s="103"/>
      <c r="X956" s="103"/>
      <c r="Y956" s="103"/>
      <c r="Z956" s="103"/>
      <c r="AA956" s="103"/>
      <c r="AB956" s="103"/>
      <c r="AC956" s="103"/>
      <c r="AD956" s="103"/>
      <c r="AE956" s="103"/>
      <c r="AF956" s="103"/>
      <c r="AG956" s="103"/>
      <c r="AH956" s="103"/>
      <c r="AI956" s="103"/>
      <c r="AJ956" s="103"/>
      <c r="AK956" s="103"/>
      <c r="AL956" s="103"/>
      <c r="AM956" s="103"/>
      <c r="AN956" s="103"/>
      <c r="AO956" s="103"/>
      <c r="AP956" s="103"/>
      <c r="AQ956" s="103"/>
      <c r="AR956" s="103"/>
      <c r="AS956" s="103"/>
      <c r="AT956" s="103"/>
      <c r="AU956" s="103"/>
    </row>
    <row r="957" spans="2:47" s="101" customFormat="1" ht="11.4">
      <c r="B957" s="222" t="s">
        <v>266</v>
      </c>
      <c r="C957" s="210"/>
      <c r="D957" s="210" t="s">
        <v>234</v>
      </c>
      <c r="E957" s="223" t="s">
        <v>235</v>
      </c>
      <c r="F957" s="245">
        <v>21000</v>
      </c>
      <c r="G957" s="244"/>
      <c r="H957" s="366">
        <f>F957*G957</f>
        <v>0</v>
      </c>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3"/>
      <c r="AR957" s="103"/>
      <c r="AS957" s="103"/>
      <c r="AT957" s="103"/>
      <c r="AU957" s="103"/>
    </row>
    <row r="958" spans="2:47" s="101" customFormat="1" ht="13.2">
      <c r="B958" s="229"/>
      <c r="C958" s="230"/>
      <c r="D958" s="210"/>
      <c r="E958" s="223"/>
      <c r="F958" s="245"/>
      <c r="G958" s="120"/>
      <c r="H958" s="365"/>
      <c r="I958" s="103"/>
      <c r="J958" s="103"/>
      <c r="K958" s="103"/>
      <c r="L958" s="103"/>
      <c r="M958" s="103"/>
      <c r="N958" s="103"/>
      <c r="O958" s="103"/>
      <c r="P958" s="103"/>
      <c r="Q958" s="103"/>
      <c r="R958" s="103"/>
      <c r="S958" s="103"/>
      <c r="T958" s="103"/>
      <c r="U958" s="103"/>
      <c r="V958" s="103"/>
      <c r="W958" s="103"/>
      <c r="X958" s="103"/>
      <c r="Y958" s="103"/>
      <c r="Z958" s="103"/>
      <c r="AA958" s="103"/>
      <c r="AB958" s="103"/>
      <c r="AC958" s="103"/>
      <c r="AD958" s="103"/>
      <c r="AE958" s="103"/>
      <c r="AF958" s="103"/>
      <c r="AG958" s="103"/>
      <c r="AH958" s="103"/>
      <c r="AI958" s="103"/>
      <c r="AJ958" s="103"/>
      <c r="AK958" s="103"/>
      <c r="AL958" s="103"/>
      <c r="AM958" s="103"/>
      <c r="AN958" s="103"/>
      <c r="AO958" s="103"/>
      <c r="AP958" s="103"/>
      <c r="AQ958" s="103"/>
      <c r="AR958" s="103"/>
      <c r="AS958" s="103"/>
      <c r="AT958" s="103"/>
      <c r="AU958" s="103"/>
    </row>
    <row r="959" spans="2:47" s="48" customFormat="1" ht="34.200000000000003">
      <c r="B959" s="222" t="s">
        <v>267</v>
      </c>
      <c r="C959" s="210"/>
      <c r="D959" s="210" t="s">
        <v>236</v>
      </c>
      <c r="E959" s="115"/>
      <c r="F959" s="152"/>
      <c r="G959" s="120"/>
      <c r="H959" s="114"/>
      <c r="I959" s="103"/>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c r="AK959" s="100"/>
      <c r="AL959" s="100"/>
      <c r="AM959" s="100"/>
      <c r="AN959" s="100"/>
      <c r="AO959" s="100"/>
      <c r="AP959" s="100"/>
      <c r="AQ959" s="100"/>
      <c r="AR959" s="100"/>
      <c r="AS959" s="100"/>
      <c r="AT959" s="100"/>
      <c r="AU959" s="100"/>
    </row>
    <row r="960" spans="2:47" s="35" customFormat="1" ht="13.8">
      <c r="B960" s="229"/>
      <c r="C960" s="230"/>
      <c r="D960" s="210"/>
      <c r="E960" s="223"/>
      <c r="F960" s="245"/>
      <c r="G960" s="120"/>
      <c r="H960" s="114"/>
      <c r="I960" s="103"/>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c r="AN960" s="97"/>
      <c r="AO960" s="97"/>
      <c r="AP960" s="97"/>
      <c r="AQ960" s="97"/>
      <c r="AR960" s="97"/>
      <c r="AS960" s="97"/>
      <c r="AT960" s="97"/>
      <c r="AU960" s="97"/>
    </row>
    <row r="961" spans="1:47" s="35" customFormat="1" ht="22.8">
      <c r="B961" s="119"/>
      <c r="C961" s="115"/>
      <c r="D961" s="210" t="s">
        <v>237</v>
      </c>
      <c r="E961" s="223"/>
      <c r="F961" s="245"/>
      <c r="G961" s="213"/>
      <c r="H961" s="365"/>
      <c r="I961" s="103"/>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c r="AN961" s="97"/>
      <c r="AO961" s="97"/>
      <c r="AP961" s="97"/>
      <c r="AQ961" s="97"/>
      <c r="AR961" s="97"/>
      <c r="AS961" s="97"/>
      <c r="AT961" s="97"/>
      <c r="AU961" s="97"/>
    </row>
    <row r="962" spans="1:47" s="48" customFormat="1" ht="13.2">
      <c r="B962" s="222"/>
      <c r="C962" s="210"/>
      <c r="D962" s="210"/>
      <c r="E962" s="210"/>
      <c r="F962" s="245"/>
      <c r="G962" s="120"/>
      <c r="H962" s="365"/>
      <c r="I962" s="103"/>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100"/>
      <c r="AM962" s="100"/>
      <c r="AN962" s="100"/>
      <c r="AO962" s="100"/>
      <c r="AP962" s="100"/>
      <c r="AQ962" s="100"/>
      <c r="AR962" s="100"/>
      <c r="AS962" s="100"/>
      <c r="AT962" s="100"/>
      <c r="AU962" s="100"/>
    </row>
    <row r="963" spans="1:47" s="48" customFormat="1" ht="12">
      <c r="B963" s="222"/>
      <c r="C963" s="210"/>
      <c r="D963" s="210" t="s">
        <v>238</v>
      </c>
      <c r="E963" s="223" t="s">
        <v>130</v>
      </c>
      <c r="F963" s="245">
        <v>2000</v>
      </c>
      <c r="G963" s="182"/>
      <c r="H963" s="114">
        <f>F963*G963</f>
        <v>0</v>
      </c>
      <c r="I963" s="103"/>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c r="AL963" s="100"/>
      <c r="AM963" s="100"/>
      <c r="AN963" s="100"/>
      <c r="AO963" s="100"/>
      <c r="AP963" s="100"/>
      <c r="AQ963" s="100"/>
      <c r="AR963" s="100"/>
      <c r="AS963" s="100"/>
      <c r="AT963" s="100"/>
      <c r="AU963" s="100"/>
    </row>
    <row r="964" spans="1:47" s="48" customFormat="1" ht="13.2">
      <c r="B964" s="222"/>
      <c r="C964" s="210"/>
      <c r="D964" s="230"/>
      <c r="E964" s="230"/>
      <c r="F964" s="246"/>
      <c r="G964" s="232"/>
      <c r="H964" s="363"/>
      <c r="I964" s="103"/>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c r="AR964" s="100"/>
      <c r="AS964" s="100"/>
      <c r="AT964" s="100"/>
      <c r="AU964" s="100"/>
    </row>
    <row r="965" spans="1:47" s="101" customFormat="1" ht="22.8">
      <c r="B965" s="222"/>
      <c r="C965" s="210"/>
      <c r="D965" s="210" t="s">
        <v>239</v>
      </c>
      <c r="E965" s="223"/>
      <c r="F965" s="245"/>
      <c r="G965" s="120"/>
      <c r="H965" s="365"/>
      <c r="I965" s="103"/>
      <c r="J965" s="103"/>
      <c r="K965" s="103"/>
      <c r="L965" s="103"/>
      <c r="M965" s="103"/>
      <c r="N965" s="103"/>
      <c r="O965" s="103"/>
      <c r="P965" s="103"/>
      <c r="Q965" s="103"/>
      <c r="R965" s="103"/>
      <c r="S965" s="103"/>
      <c r="T965" s="103"/>
      <c r="U965" s="103"/>
      <c r="V965" s="103"/>
      <c r="W965" s="103"/>
      <c r="X965" s="103"/>
      <c r="Y965" s="103"/>
      <c r="Z965" s="103"/>
      <c r="AA965" s="103"/>
      <c r="AB965" s="103"/>
      <c r="AC965" s="103"/>
      <c r="AD965" s="103"/>
      <c r="AE965" s="103"/>
      <c r="AF965" s="103"/>
      <c r="AG965" s="103"/>
      <c r="AH965" s="103"/>
      <c r="AI965" s="103"/>
      <c r="AJ965" s="103"/>
      <c r="AK965" s="103"/>
      <c r="AL965" s="103"/>
      <c r="AM965" s="103"/>
      <c r="AN965" s="103"/>
      <c r="AO965" s="103"/>
      <c r="AP965" s="103"/>
      <c r="AQ965" s="103"/>
      <c r="AR965" s="103"/>
      <c r="AS965" s="103"/>
      <c r="AT965" s="103"/>
      <c r="AU965" s="103"/>
    </row>
    <row r="966" spans="1:47" s="101" customFormat="1" ht="11.4">
      <c r="B966" s="222"/>
      <c r="C966" s="210"/>
      <c r="D966" s="115"/>
      <c r="E966" s="115"/>
      <c r="F966" s="152"/>
      <c r="G966" s="120"/>
      <c r="H966" s="114"/>
      <c r="I966" s="103"/>
      <c r="J966" s="103"/>
      <c r="K966" s="103"/>
      <c r="L966" s="103"/>
      <c r="M966" s="103"/>
      <c r="N966" s="103"/>
      <c r="O966" s="103"/>
      <c r="P966" s="103"/>
      <c r="Q966" s="103"/>
      <c r="R966" s="103"/>
      <c r="S966" s="103"/>
      <c r="T966" s="103"/>
      <c r="U966" s="103"/>
      <c r="V966" s="103"/>
      <c r="W966" s="103"/>
      <c r="X966" s="103"/>
      <c r="Y966" s="103"/>
      <c r="Z966" s="103"/>
      <c r="AA966" s="103"/>
      <c r="AB966" s="103"/>
      <c r="AC966" s="103"/>
      <c r="AD966" s="103"/>
      <c r="AE966" s="103"/>
      <c r="AF966" s="103"/>
      <c r="AG966" s="103"/>
      <c r="AH966" s="103"/>
      <c r="AI966" s="103"/>
      <c r="AJ966" s="103"/>
      <c r="AK966" s="103"/>
      <c r="AL966" s="103"/>
      <c r="AM966" s="103"/>
      <c r="AN966" s="103"/>
      <c r="AO966" s="103"/>
      <c r="AP966" s="103"/>
      <c r="AQ966" s="103"/>
      <c r="AR966" s="103"/>
      <c r="AS966" s="103"/>
      <c r="AT966" s="103"/>
      <c r="AU966" s="103"/>
    </row>
    <row r="967" spans="1:47" s="101" customFormat="1" ht="11.4">
      <c r="A967" s="101">
        <v>1541</v>
      </c>
      <c r="B967" s="222"/>
      <c r="C967" s="210"/>
      <c r="D967" s="210" t="s">
        <v>240</v>
      </c>
      <c r="E967" s="223" t="s">
        <v>130</v>
      </c>
      <c r="F967" s="245">
        <v>1950</v>
      </c>
      <c r="G967" s="182"/>
      <c r="H967" s="114">
        <f>F967*G967</f>
        <v>0</v>
      </c>
      <c r="I967" s="103"/>
      <c r="J967" s="103"/>
      <c r="K967" s="103"/>
      <c r="L967" s="103"/>
      <c r="M967" s="103"/>
      <c r="N967" s="103"/>
      <c r="O967" s="103"/>
      <c r="P967" s="103"/>
      <c r="Q967" s="103"/>
      <c r="R967" s="103"/>
      <c r="S967" s="103"/>
      <c r="T967" s="103"/>
      <c r="U967" s="103"/>
      <c r="V967" s="103"/>
      <c r="W967" s="103"/>
      <c r="X967" s="103"/>
      <c r="Y967" s="103"/>
      <c r="Z967" s="103"/>
      <c r="AA967" s="103"/>
      <c r="AB967" s="103"/>
      <c r="AC967" s="103"/>
      <c r="AD967" s="103"/>
      <c r="AE967" s="103"/>
      <c r="AF967" s="103"/>
      <c r="AG967" s="103"/>
      <c r="AH967" s="103"/>
      <c r="AI967" s="103"/>
      <c r="AJ967" s="103"/>
      <c r="AK967" s="103"/>
      <c r="AL967" s="103"/>
      <c r="AM967" s="103"/>
      <c r="AN967" s="103"/>
      <c r="AO967" s="103"/>
      <c r="AP967" s="103"/>
      <c r="AQ967" s="103"/>
      <c r="AR967" s="103"/>
      <c r="AS967" s="103"/>
      <c r="AT967" s="103"/>
      <c r="AU967" s="103"/>
    </row>
    <row r="968" spans="1:47" s="101" customFormat="1" ht="13.2">
      <c r="B968" s="222"/>
      <c r="C968" s="210"/>
      <c r="D968" s="210"/>
      <c r="E968" s="223"/>
      <c r="F968" s="245"/>
      <c r="G968" s="120"/>
      <c r="H968" s="365"/>
      <c r="I968" s="103"/>
      <c r="J968" s="103"/>
      <c r="K968" s="103"/>
      <c r="L968" s="103"/>
      <c r="M968" s="103"/>
      <c r="N968" s="103"/>
      <c r="O968" s="103"/>
      <c r="P968" s="103"/>
      <c r="Q968" s="103"/>
      <c r="R968" s="103"/>
      <c r="S968" s="103"/>
      <c r="T968" s="103"/>
      <c r="U968" s="103"/>
      <c r="V968" s="103"/>
      <c r="W968" s="103"/>
      <c r="X968" s="103"/>
      <c r="Y968" s="103"/>
      <c r="Z968" s="103"/>
      <c r="AA968" s="103"/>
      <c r="AB968" s="103"/>
      <c r="AC968" s="103"/>
      <c r="AD968" s="103"/>
      <c r="AE968" s="103"/>
      <c r="AF968" s="103"/>
      <c r="AG968" s="103"/>
      <c r="AH968" s="103"/>
      <c r="AI968" s="103"/>
      <c r="AJ968" s="103"/>
      <c r="AK968" s="103"/>
      <c r="AL968" s="103"/>
      <c r="AM968" s="103"/>
      <c r="AN968" s="103"/>
      <c r="AO968" s="103"/>
      <c r="AP968" s="103"/>
      <c r="AQ968" s="103"/>
      <c r="AR968" s="103"/>
      <c r="AS968" s="103"/>
      <c r="AT968" s="103"/>
      <c r="AU968" s="103"/>
    </row>
    <row r="969" spans="1:47" s="101" customFormat="1" ht="22.8">
      <c r="A969" s="101">
        <v>1542</v>
      </c>
      <c r="B969" s="222" t="s">
        <v>268</v>
      </c>
      <c r="C969" s="210"/>
      <c r="D969" s="120" t="s">
        <v>193</v>
      </c>
      <c r="E969" s="223" t="s">
        <v>42</v>
      </c>
      <c r="F969" s="245">
        <v>37000</v>
      </c>
      <c r="G969" s="182"/>
      <c r="H969" s="114">
        <f>G969*F969</f>
        <v>0</v>
      </c>
      <c r="I969" s="103"/>
      <c r="J969" s="103"/>
      <c r="K969" s="103"/>
      <c r="L969" s="103"/>
      <c r="M969" s="103"/>
      <c r="N969" s="103"/>
      <c r="O969" s="103"/>
      <c r="P969" s="103"/>
      <c r="Q969" s="103"/>
      <c r="R969" s="103"/>
      <c r="S969" s="103"/>
      <c r="T969" s="103"/>
      <c r="U969" s="103"/>
      <c r="V969" s="103"/>
      <c r="W969" s="103"/>
      <c r="X969" s="103"/>
      <c r="Y969" s="103"/>
      <c r="Z969" s="103"/>
      <c r="AA969" s="103"/>
      <c r="AB969" s="103"/>
      <c r="AC969" s="103"/>
      <c r="AD969" s="103"/>
      <c r="AE969" s="103"/>
      <c r="AF969" s="103"/>
      <c r="AG969" s="103"/>
      <c r="AH969" s="103"/>
      <c r="AI969" s="103"/>
      <c r="AJ969" s="103"/>
      <c r="AK969" s="103"/>
      <c r="AL969" s="103"/>
      <c r="AM969" s="103"/>
      <c r="AN969" s="103"/>
      <c r="AO969" s="103"/>
      <c r="AP969" s="103"/>
      <c r="AQ969" s="103"/>
      <c r="AR969" s="103"/>
      <c r="AS969" s="103"/>
      <c r="AT969" s="103"/>
      <c r="AU969" s="103"/>
    </row>
    <row r="970" spans="1:47" s="101" customFormat="1" ht="11.4">
      <c r="B970" s="222"/>
      <c r="C970" s="210"/>
      <c r="D970" s="210"/>
      <c r="E970" s="223"/>
      <c r="F970" s="224"/>
      <c r="G970" s="120"/>
      <c r="H970" s="114"/>
      <c r="I970" s="103"/>
      <c r="J970" s="103"/>
      <c r="K970" s="103"/>
      <c r="L970" s="103"/>
      <c r="M970" s="103"/>
      <c r="N970" s="103"/>
      <c r="O970" s="103"/>
      <c r="P970" s="103"/>
      <c r="Q970" s="103"/>
      <c r="R970" s="103"/>
      <c r="S970" s="103"/>
      <c r="T970" s="103"/>
      <c r="U970" s="103"/>
      <c r="V970" s="103"/>
      <c r="W970" s="103"/>
      <c r="X970" s="103"/>
      <c r="Y970" s="103"/>
      <c r="Z970" s="103"/>
      <c r="AA970" s="103"/>
      <c r="AB970" s="103"/>
      <c r="AC970" s="103"/>
      <c r="AD970" s="103"/>
      <c r="AE970" s="103"/>
      <c r="AF970" s="103"/>
      <c r="AG970" s="103"/>
      <c r="AH970" s="103"/>
      <c r="AI970" s="103"/>
      <c r="AJ970" s="103"/>
      <c r="AK970" s="103"/>
      <c r="AL970" s="103"/>
      <c r="AM970" s="103"/>
      <c r="AN970" s="103"/>
      <c r="AO970" s="103"/>
      <c r="AP970" s="103"/>
      <c r="AQ970" s="103"/>
      <c r="AR970" s="103"/>
      <c r="AS970" s="103"/>
      <c r="AT970" s="103"/>
      <c r="AU970" s="103"/>
    </row>
    <row r="971" spans="1:47" s="101" customFormat="1" ht="11.4">
      <c r="A971" s="101">
        <v>1514</v>
      </c>
      <c r="B971" s="119"/>
      <c r="C971" s="115"/>
      <c r="D971" s="115"/>
      <c r="E971" s="115"/>
      <c r="F971" s="115"/>
      <c r="G971" s="120"/>
      <c r="H971" s="114"/>
      <c r="I971" s="103"/>
      <c r="J971" s="103"/>
      <c r="K971" s="103"/>
      <c r="L971" s="103"/>
      <c r="M971" s="103"/>
      <c r="N971" s="103"/>
      <c r="O971" s="103"/>
      <c r="P971" s="103"/>
      <c r="Q971" s="103"/>
      <c r="R971" s="103"/>
      <c r="S971" s="103"/>
      <c r="T971" s="103"/>
      <c r="U971" s="103"/>
      <c r="V971" s="103"/>
      <c r="W971" s="103"/>
      <c r="X971" s="103"/>
      <c r="Y971" s="103"/>
      <c r="Z971" s="103"/>
      <c r="AA971" s="103"/>
      <c r="AB971" s="103"/>
      <c r="AC971" s="103"/>
      <c r="AD971" s="103"/>
      <c r="AE971" s="103"/>
      <c r="AF971" s="103"/>
      <c r="AG971" s="103"/>
      <c r="AH971" s="103"/>
      <c r="AI971" s="103"/>
      <c r="AJ971" s="103"/>
      <c r="AK971" s="103"/>
      <c r="AL971" s="103"/>
      <c r="AM971" s="103"/>
      <c r="AN971" s="103"/>
      <c r="AO971" s="103"/>
      <c r="AP971" s="103"/>
      <c r="AQ971" s="103"/>
      <c r="AR971" s="103"/>
      <c r="AS971" s="103"/>
      <c r="AT971" s="103"/>
      <c r="AU971" s="103"/>
    </row>
    <row r="972" spans="1:47" s="101" customFormat="1" ht="11.4">
      <c r="B972" s="222"/>
      <c r="C972" s="210"/>
      <c r="D972" s="210"/>
      <c r="E972" s="223"/>
      <c r="F972" s="224"/>
      <c r="G972" s="120"/>
      <c r="H972" s="114"/>
      <c r="I972" s="103"/>
      <c r="J972" s="103"/>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c r="AL972" s="103"/>
      <c r="AM972" s="103"/>
      <c r="AN972" s="103"/>
      <c r="AO972" s="103"/>
      <c r="AP972" s="103"/>
      <c r="AQ972" s="103"/>
      <c r="AR972" s="103"/>
      <c r="AS972" s="103"/>
      <c r="AT972" s="103"/>
      <c r="AU972" s="103"/>
    </row>
    <row r="973" spans="1:47" s="101" customFormat="1" ht="13.2">
      <c r="A973" s="101">
        <v>1515</v>
      </c>
      <c r="B973" s="222"/>
      <c r="C973" s="210"/>
      <c r="D973" s="210"/>
      <c r="E973" s="210"/>
      <c r="F973" s="224"/>
      <c r="G973" s="120"/>
      <c r="H973" s="365"/>
      <c r="I973" s="103"/>
      <c r="J973" s="103"/>
      <c r="K973" s="103"/>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3"/>
      <c r="AR973" s="103"/>
      <c r="AS973" s="103"/>
      <c r="AT973" s="103"/>
      <c r="AU973" s="103"/>
    </row>
    <row r="974" spans="1:47" s="101" customFormat="1" ht="11.4">
      <c r="B974" s="222"/>
      <c r="C974" s="210"/>
      <c r="D974" s="120"/>
      <c r="E974" s="223"/>
      <c r="F974" s="224"/>
      <c r="G974" s="120"/>
      <c r="H974" s="114"/>
      <c r="I974" s="103"/>
      <c r="J974" s="103"/>
      <c r="K974" s="103"/>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c r="AG974" s="103"/>
      <c r="AH974" s="103"/>
      <c r="AI974" s="103"/>
      <c r="AJ974" s="103"/>
      <c r="AK974" s="103"/>
      <c r="AL974" s="103"/>
      <c r="AM974" s="103"/>
      <c r="AN974" s="103"/>
      <c r="AO974" s="103"/>
      <c r="AP974" s="103"/>
      <c r="AQ974" s="103"/>
      <c r="AR974" s="103"/>
      <c r="AS974" s="103"/>
      <c r="AT974" s="103"/>
      <c r="AU974" s="103"/>
    </row>
    <row r="975" spans="1:47" s="101" customFormat="1" ht="11.4">
      <c r="A975" s="101">
        <v>1563</v>
      </c>
      <c r="B975" s="115"/>
      <c r="C975" s="115"/>
      <c r="D975" s="115"/>
      <c r="E975" s="115"/>
      <c r="F975" s="115"/>
      <c r="G975" s="115"/>
      <c r="H975" s="114"/>
      <c r="I975" s="103"/>
      <c r="J975" s="103"/>
      <c r="K975" s="103"/>
      <c r="L975" s="103"/>
      <c r="M975" s="103"/>
      <c r="N975" s="103"/>
      <c r="O975" s="103"/>
      <c r="P975" s="103"/>
      <c r="Q975" s="103"/>
      <c r="R975" s="103"/>
      <c r="S975" s="103"/>
      <c r="T975" s="103"/>
      <c r="U975" s="103"/>
      <c r="V975" s="103"/>
      <c r="W975" s="103"/>
      <c r="X975" s="103"/>
      <c r="Y975" s="103"/>
      <c r="Z975" s="103"/>
      <c r="AA975" s="103"/>
      <c r="AB975" s="103"/>
      <c r="AC975" s="103"/>
      <c r="AD975" s="103"/>
      <c r="AE975" s="103"/>
      <c r="AF975" s="103"/>
      <c r="AG975" s="103"/>
      <c r="AH975" s="103"/>
      <c r="AI975" s="103"/>
      <c r="AJ975" s="103"/>
      <c r="AK975" s="103"/>
      <c r="AL975" s="103"/>
      <c r="AM975" s="103"/>
      <c r="AN975" s="103"/>
      <c r="AO975" s="103"/>
      <c r="AP975" s="103"/>
      <c r="AQ975" s="103"/>
      <c r="AR975" s="103"/>
      <c r="AS975" s="103"/>
      <c r="AT975" s="103"/>
      <c r="AU975" s="103"/>
    </row>
    <row r="976" spans="1:47" s="101" customFormat="1" ht="11.4">
      <c r="B976" s="115"/>
      <c r="C976" s="115"/>
      <c r="D976" s="115"/>
      <c r="E976" s="115"/>
      <c r="F976" s="115"/>
      <c r="G976" s="115"/>
      <c r="H976" s="114"/>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3"/>
      <c r="AR976" s="103"/>
      <c r="AS976" s="103"/>
      <c r="AT976" s="103"/>
      <c r="AU976" s="103"/>
    </row>
    <row r="977" spans="1:47" s="101" customFormat="1" ht="11.4">
      <c r="A977" s="101">
        <v>1566</v>
      </c>
      <c r="B977" s="115"/>
      <c r="C977" s="115"/>
      <c r="D977" s="115"/>
      <c r="E977" s="115"/>
      <c r="F977" s="115"/>
      <c r="G977" s="115"/>
      <c r="H977" s="114"/>
      <c r="I977" s="103"/>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c r="AI977" s="103"/>
      <c r="AJ977" s="103"/>
      <c r="AK977" s="103"/>
      <c r="AL977" s="103"/>
      <c r="AM977" s="103"/>
      <c r="AN977" s="103"/>
      <c r="AO977" s="103"/>
      <c r="AP977" s="103"/>
      <c r="AQ977" s="103"/>
      <c r="AR977" s="103"/>
      <c r="AS977" s="103"/>
      <c r="AT977" s="103"/>
      <c r="AU977" s="103"/>
    </row>
    <row r="978" spans="1:47" s="101" customFormat="1" ht="11.4">
      <c r="B978" s="115"/>
      <c r="C978" s="115"/>
      <c r="D978" s="115"/>
      <c r="E978" s="115"/>
      <c r="F978" s="114"/>
      <c r="G978" s="115"/>
      <c r="H978" s="114"/>
      <c r="I978" s="103"/>
      <c r="J978" s="103"/>
      <c r="K978" s="103"/>
      <c r="L978" s="103"/>
      <c r="M978" s="103"/>
      <c r="N978" s="103"/>
      <c r="O978" s="103"/>
      <c r="P978" s="103"/>
      <c r="Q978" s="103"/>
      <c r="R978" s="103"/>
      <c r="S978" s="103"/>
      <c r="T978" s="103"/>
      <c r="U978" s="103"/>
      <c r="V978" s="103"/>
      <c r="W978" s="103"/>
      <c r="X978" s="103"/>
      <c r="Y978" s="103"/>
      <c r="Z978" s="103"/>
      <c r="AA978" s="103"/>
      <c r="AB978" s="103"/>
      <c r="AC978" s="103"/>
      <c r="AD978" s="103"/>
      <c r="AE978" s="103"/>
      <c r="AF978" s="103"/>
      <c r="AG978" s="103"/>
      <c r="AH978" s="103"/>
      <c r="AI978" s="103"/>
      <c r="AJ978" s="103"/>
      <c r="AK978" s="103"/>
      <c r="AL978" s="103"/>
      <c r="AM978" s="103"/>
      <c r="AN978" s="103"/>
      <c r="AO978" s="103"/>
      <c r="AP978" s="103"/>
      <c r="AQ978" s="103"/>
      <c r="AR978" s="103"/>
      <c r="AS978" s="103"/>
      <c r="AT978" s="103"/>
      <c r="AU978" s="103"/>
    </row>
    <row r="979" spans="1:47" s="101" customFormat="1" ht="11.4">
      <c r="A979" s="101">
        <v>1567</v>
      </c>
      <c r="B979" s="115"/>
      <c r="C979" s="115"/>
      <c r="D979" s="115"/>
      <c r="E979" s="115"/>
      <c r="F979" s="115"/>
      <c r="G979" s="115"/>
      <c r="H979" s="114"/>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3"/>
      <c r="AR979" s="103"/>
      <c r="AS979" s="103"/>
      <c r="AT979" s="103"/>
      <c r="AU979" s="103"/>
    </row>
    <row r="980" spans="1:47" s="101" customFormat="1" ht="11.4">
      <c r="B980" s="115"/>
      <c r="C980" s="115"/>
      <c r="D980" s="115"/>
      <c r="E980" s="115"/>
      <c r="F980" s="115"/>
      <c r="G980" s="115"/>
      <c r="H980" s="114"/>
      <c r="I980" s="103"/>
      <c r="J980" s="103"/>
      <c r="K980" s="103"/>
      <c r="L980" s="103"/>
      <c r="M980" s="103"/>
      <c r="N980" s="103"/>
      <c r="O980" s="103"/>
      <c r="P980" s="103"/>
      <c r="Q980" s="103"/>
      <c r="R980" s="103"/>
      <c r="S980" s="103"/>
      <c r="T980" s="103"/>
      <c r="U980" s="103"/>
      <c r="V980" s="103"/>
      <c r="W980" s="103"/>
      <c r="X980" s="103"/>
      <c r="Y980" s="103"/>
      <c r="Z980" s="103"/>
      <c r="AA980" s="103"/>
      <c r="AB980" s="103"/>
      <c r="AC980" s="103"/>
      <c r="AD980" s="103"/>
      <c r="AE980" s="103"/>
      <c r="AF980" s="103"/>
      <c r="AG980" s="103"/>
      <c r="AH980" s="103"/>
      <c r="AI980" s="103"/>
      <c r="AJ980" s="103"/>
      <c r="AK980" s="103"/>
      <c r="AL980" s="103"/>
      <c r="AM980" s="103"/>
      <c r="AN980" s="103"/>
      <c r="AO980" s="103"/>
      <c r="AP980" s="103"/>
      <c r="AQ980" s="103"/>
      <c r="AR980" s="103"/>
      <c r="AS980" s="103"/>
      <c r="AT980" s="103"/>
      <c r="AU980" s="103"/>
    </row>
    <row r="981" spans="1:47" s="101" customFormat="1" ht="11.4">
      <c r="A981" s="101">
        <v>1568</v>
      </c>
      <c r="B981" s="115"/>
      <c r="C981" s="115"/>
      <c r="D981" s="115"/>
      <c r="E981" s="115"/>
      <c r="F981" s="115"/>
      <c r="G981" s="115"/>
      <c r="H981" s="114"/>
      <c r="I981" s="103"/>
      <c r="J981" s="103"/>
      <c r="K981" s="103"/>
      <c r="L981" s="103"/>
      <c r="M981" s="103"/>
      <c r="N981" s="103"/>
      <c r="O981" s="103"/>
      <c r="P981" s="103"/>
      <c r="Q981" s="103"/>
      <c r="R981" s="103"/>
      <c r="S981" s="103"/>
      <c r="T981" s="103"/>
      <c r="U981" s="103"/>
      <c r="V981" s="103"/>
      <c r="W981" s="103"/>
      <c r="X981" s="103"/>
      <c r="Y981" s="103"/>
      <c r="Z981" s="103"/>
      <c r="AA981" s="103"/>
      <c r="AB981" s="103"/>
      <c r="AC981" s="103"/>
      <c r="AD981" s="103"/>
      <c r="AE981" s="103"/>
      <c r="AF981" s="103"/>
      <c r="AG981" s="103"/>
      <c r="AH981" s="103"/>
      <c r="AI981" s="103"/>
      <c r="AJ981" s="103"/>
      <c r="AK981" s="103"/>
      <c r="AL981" s="103"/>
      <c r="AM981" s="103"/>
      <c r="AN981" s="103"/>
      <c r="AO981" s="103"/>
      <c r="AP981" s="103"/>
      <c r="AQ981" s="103"/>
      <c r="AR981" s="103"/>
      <c r="AS981" s="103"/>
      <c r="AT981" s="103"/>
      <c r="AU981" s="103"/>
    </row>
    <row r="982" spans="1:47" s="101" customFormat="1" ht="11.4">
      <c r="B982" s="115"/>
      <c r="C982" s="115"/>
      <c r="D982" s="115"/>
      <c r="E982" s="115"/>
      <c r="F982" s="115"/>
      <c r="G982" s="115"/>
      <c r="H982" s="114"/>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3"/>
      <c r="AR982" s="103"/>
      <c r="AS982" s="103"/>
      <c r="AT982" s="103"/>
      <c r="AU982" s="103"/>
    </row>
    <row r="983" spans="1:47" s="101" customFormat="1" ht="11.4">
      <c r="A983" s="101">
        <v>1572</v>
      </c>
      <c r="B983" s="115"/>
      <c r="C983" s="115"/>
      <c r="D983" s="115"/>
      <c r="E983" s="115"/>
      <c r="F983" s="115"/>
      <c r="G983" s="115"/>
      <c r="H983" s="114"/>
      <c r="I983" s="103"/>
      <c r="J983" s="103"/>
      <c r="K983" s="103"/>
      <c r="L983" s="103"/>
      <c r="M983" s="103"/>
      <c r="N983" s="103"/>
      <c r="O983" s="103"/>
      <c r="P983" s="103"/>
      <c r="Q983" s="103"/>
      <c r="R983" s="103"/>
      <c r="S983" s="103"/>
      <c r="T983" s="103"/>
      <c r="U983" s="103"/>
      <c r="V983" s="103"/>
      <c r="W983" s="103"/>
      <c r="X983" s="103"/>
      <c r="Y983" s="103"/>
      <c r="Z983" s="103"/>
      <c r="AA983" s="103"/>
      <c r="AB983" s="103"/>
      <c r="AC983" s="103"/>
      <c r="AD983" s="103"/>
      <c r="AE983" s="103"/>
      <c r="AF983" s="103"/>
      <c r="AG983" s="103"/>
      <c r="AH983" s="103"/>
      <c r="AI983" s="103"/>
      <c r="AJ983" s="103"/>
      <c r="AK983" s="103"/>
      <c r="AL983" s="103"/>
      <c r="AM983" s="103"/>
      <c r="AN983" s="103"/>
      <c r="AO983" s="103"/>
      <c r="AP983" s="103"/>
      <c r="AQ983" s="103"/>
      <c r="AR983" s="103"/>
      <c r="AS983" s="103"/>
      <c r="AT983" s="103"/>
      <c r="AU983" s="103"/>
    </row>
    <row r="984" spans="1:47" s="101" customFormat="1" ht="11.4">
      <c r="B984" s="115"/>
      <c r="C984" s="115"/>
      <c r="D984" s="115"/>
      <c r="E984" s="115"/>
      <c r="F984" s="115"/>
      <c r="G984" s="115"/>
      <c r="H984" s="114"/>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103"/>
      <c r="AF984" s="103"/>
      <c r="AG984" s="103"/>
      <c r="AH984" s="103"/>
      <c r="AI984" s="103"/>
      <c r="AJ984" s="103"/>
      <c r="AK984" s="103"/>
      <c r="AL984" s="103"/>
      <c r="AM984" s="103"/>
      <c r="AN984" s="103"/>
      <c r="AO984" s="103"/>
      <c r="AP984" s="103"/>
      <c r="AQ984" s="103"/>
      <c r="AR984" s="103"/>
      <c r="AS984" s="103"/>
      <c r="AT984" s="103"/>
      <c r="AU984" s="103"/>
    </row>
    <row r="985" spans="1:47" s="101" customFormat="1" ht="11.4">
      <c r="B985" s="115"/>
      <c r="C985" s="115"/>
      <c r="D985" s="115"/>
      <c r="E985" s="115"/>
      <c r="F985" s="115"/>
      <c r="G985" s="115"/>
      <c r="H985" s="114"/>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3"/>
      <c r="AR985" s="103"/>
      <c r="AS985" s="103"/>
      <c r="AT985" s="103"/>
      <c r="AU985" s="103"/>
    </row>
    <row r="986" spans="1:47" s="101" customFormat="1" ht="11.4">
      <c r="B986" s="115"/>
      <c r="C986" s="115"/>
      <c r="D986" s="115"/>
      <c r="E986" s="115"/>
      <c r="F986" s="115"/>
      <c r="G986" s="115"/>
      <c r="H986" s="114"/>
      <c r="I986" s="103"/>
      <c r="J986" s="103"/>
      <c r="K986" s="103"/>
      <c r="L986" s="103"/>
      <c r="M986" s="103"/>
      <c r="N986" s="103"/>
      <c r="O986" s="103"/>
      <c r="P986" s="103"/>
      <c r="Q986" s="103"/>
      <c r="R986" s="103"/>
      <c r="S986" s="103"/>
      <c r="T986" s="103"/>
      <c r="U986" s="103"/>
      <c r="V986" s="103"/>
      <c r="W986" s="103"/>
      <c r="X986" s="103"/>
      <c r="Y986" s="103"/>
      <c r="Z986" s="103"/>
      <c r="AA986" s="103"/>
      <c r="AB986" s="103"/>
      <c r="AC986" s="103"/>
      <c r="AD986" s="103"/>
      <c r="AE986" s="103"/>
      <c r="AF986" s="103"/>
      <c r="AG986" s="103"/>
      <c r="AH986" s="103"/>
      <c r="AI986" s="103"/>
      <c r="AJ986" s="103"/>
      <c r="AK986" s="103"/>
      <c r="AL986" s="103"/>
      <c r="AM986" s="103"/>
      <c r="AN986" s="103"/>
      <c r="AO986" s="103"/>
      <c r="AP986" s="103"/>
      <c r="AQ986" s="103"/>
      <c r="AR986" s="103"/>
      <c r="AS986" s="103"/>
      <c r="AT986" s="103"/>
      <c r="AU986" s="103"/>
    </row>
    <row r="987" spans="1:47" s="101" customFormat="1" ht="11.4">
      <c r="B987" s="115"/>
      <c r="C987" s="115"/>
      <c r="D987" s="115"/>
      <c r="E987" s="115"/>
      <c r="F987" s="115"/>
      <c r="G987" s="115"/>
      <c r="H987" s="114"/>
      <c r="I987" s="103"/>
      <c r="J987" s="103"/>
      <c r="K987" s="103"/>
      <c r="L987" s="103"/>
      <c r="M987" s="103"/>
      <c r="N987" s="103"/>
      <c r="O987" s="103"/>
      <c r="P987" s="103"/>
      <c r="Q987" s="103"/>
      <c r="R987" s="103"/>
      <c r="S987" s="103"/>
      <c r="T987" s="103"/>
      <c r="U987" s="103"/>
      <c r="V987" s="103"/>
      <c r="W987" s="103"/>
      <c r="X987" s="103"/>
      <c r="Y987" s="103"/>
      <c r="Z987" s="103"/>
      <c r="AA987" s="103"/>
      <c r="AB987" s="103"/>
      <c r="AC987" s="103"/>
      <c r="AD987" s="103"/>
      <c r="AE987" s="103"/>
      <c r="AF987" s="103"/>
      <c r="AG987" s="103"/>
      <c r="AH987" s="103"/>
      <c r="AI987" s="103"/>
      <c r="AJ987" s="103"/>
      <c r="AK987" s="103"/>
      <c r="AL987" s="103"/>
      <c r="AM987" s="103"/>
      <c r="AN987" s="103"/>
      <c r="AO987" s="103"/>
      <c r="AP987" s="103"/>
      <c r="AQ987" s="103"/>
      <c r="AR987" s="103"/>
      <c r="AS987" s="103"/>
      <c r="AT987" s="103"/>
      <c r="AU987" s="103"/>
    </row>
    <row r="988" spans="1:47" s="101" customFormat="1" ht="11.4">
      <c r="B988" s="115"/>
      <c r="C988" s="115"/>
      <c r="D988" s="115"/>
      <c r="E988" s="115"/>
      <c r="F988" s="115"/>
      <c r="G988" s="115"/>
      <c r="H988" s="114"/>
      <c r="I988" s="103"/>
      <c r="J988" s="103"/>
      <c r="K988" s="103"/>
      <c r="L988" s="103"/>
      <c r="M988" s="103"/>
      <c r="N988" s="103"/>
      <c r="O988" s="103"/>
      <c r="P988" s="103"/>
      <c r="Q988" s="103"/>
      <c r="R988" s="103"/>
      <c r="S988" s="103"/>
      <c r="T988" s="103"/>
      <c r="U988" s="103"/>
      <c r="V988" s="103"/>
      <c r="W988" s="103"/>
      <c r="X988" s="103"/>
      <c r="Y988" s="103"/>
      <c r="Z988" s="103"/>
      <c r="AA988" s="103"/>
      <c r="AB988" s="103"/>
      <c r="AC988" s="103"/>
      <c r="AD988" s="103"/>
      <c r="AE988" s="103"/>
      <c r="AF988" s="103"/>
      <c r="AG988" s="103"/>
      <c r="AH988" s="103"/>
      <c r="AI988" s="103"/>
      <c r="AJ988" s="103"/>
      <c r="AK988" s="103"/>
      <c r="AL988" s="103"/>
      <c r="AM988" s="103"/>
      <c r="AN988" s="103"/>
      <c r="AO988" s="103"/>
      <c r="AP988" s="103"/>
      <c r="AQ988" s="103"/>
      <c r="AR988" s="103"/>
      <c r="AS988" s="103"/>
      <c r="AT988" s="103"/>
      <c r="AU988" s="103"/>
    </row>
    <row r="989" spans="1:47" s="101" customFormat="1" ht="11.4">
      <c r="B989" s="115"/>
      <c r="C989" s="115"/>
      <c r="D989" s="115"/>
      <c r="E989" s="115"/>
      <c r="F989" s="115"/>
      <c r="G989" s="115"/>
      <c r="H989" s="114"/>
      <c r="I989" s="103"/>
      <c r="J989" s="103"/>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c r="AL989" s="103"/>
      <c r="AM989" s="103"/>
      <c r="AN989" s="103"/>
      <c r="AO989" s="103"/>
      <c r="AP989" s="103"/>
      <c r="AQ989" s="103"/>
      <c r="AR989" s="103"/>
      <c r="AS989" s="103"/>
      <c r="AT989" s="103"/>
      <c r="AU989" s="103"/>
    </row>
    <row r="990" spans="1:47" s="101" customFormat="1" ht="11.4">
      <c r="B990" s="115"/>
      <c r="C990" s="115"/>
      <c r="D990" s="115"/>
      <c r="E990" s="115"/>
      <c r="F990" s="115"/>
      <c r="G990" s="115"/>
      <c r="H990" s="114"/>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3"/>
      <c r="AR990" s="103"/>
      <c r="AS990" s="103"/>
      <c r="AT990" s="103"/>
      <c r="AU990" s="103"/>
    </row>
    <row r="991" spans="1:47" s="101" customFormat="1" ht="11.4">
      <c r="B991" s="115"/>
      <c r="C991" s="115"/>
      <c r="D991" s="115"/>
      <c r="E991" s="115"/>
      <c r="F991" s="115"/>
      <c r="G991" s="115"/>
      <c r="H991" s="114"/>
      <c r="I991" s="103"/>
      <c r="J991" s="103"/>
      <c r="K991" s="103"/>
      <c r="L991" s="103"/>
      <c r="M991" s="103"/>
      <c r="N991" s="103"/>
      <c r="O991" s="103"/>
      <c r="P991" s="103"/>
      <c r="Q991" s="103"/>
      <c r="R991" s="103"/>
      <c r="S991" s="103"/>
      <c r="T991" s="103"/>
      <c r="U991" s="103"/>
      <c r="V991" s="103"/>
      <c r="W991" s="103"/>
      <c r="X991" s="103"/>
      <c r="Y991" s="103"/>
      <c r="Z991" s="103"/>
      <c r="AA991" s="103"/>
      <c r="AB991" s="103"/>
      <c r="AC991" s="103"/>
      <c r="AD991" s="103"/>
      <c r="AE991" s="103"/>
      <c r="AF991" s="103"/>
      <c r="AG991" s="103"/>
      <c r="AH991" s="103"/>
      <c r="AI991" s="103"/>
      <c r="AJ991" s="103"/>
      <c r="AK991" s="103"/>
      <c r="AL991" s="103"/>
      <c r="AM991" s="103"/>
      <c r="AN991" s="103"/>
      <c r="AO991" s="103"/>
      <c r="AP991" s="103"/>
      <c r="AQ991" s="103"/>
      <c r="AR991" s="103"/>
      <c r="AS991" s="103"/>
      <c r="AT991" s="103"/>
      <c r="AU991" s="103"/>
    </row>
    <row r="992" spans="1:47" s="101" customFormat="1" ht="11.4">
      <c r="B992" s="115"/>
      <c r="C992" s="115"/>
      <c r="D992" s="115"/>
      <c r="E992" s="115"/>
      <c r="F992" s="115"/>
      <c r="G992" s="115"/>
      <c r="H992" s="114"/>
      <c r="I992" s="103"/>
      <c r="J992" s="103"/>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c r="AI992" s="103"/>
      <c r="AJ992" s="103"/>
      <c r="AK992" s="103"/>
      <c r="AL992" s="103"/>
      <c r="AM992" s="103"/>
      <c r="AN992" s="103"/>
      <c r="AO992" s="103"/>
      <c r="AP992" s="103"/>
      <c r="AQ992" s="103"/>
      <c r="AR992" s="103"/>
      <c r="AS992" s="103"/>
      <c r="AT992" s="103"/>
      <c r="AU992" s="103"/>
    </row>
    <row r="993" spans="2:47" s="101" customFormat="1" ht="11.4">
      <c r="B993" s="115"/>
      <c r="C993" s="115"/>
      <c r="D993" s="115"/>
      <c r="E993" s="115"/>
      <c r="F993" s="115"/>
      <c r="G993" s="115"/>
      <c r="H993" s="114"/>
      <c r="I993" s="103"/>
      <c r="J993" s="103"/>
      <c r="K993" s="103"/>
      <c r="L993" s="103"/>
      <c r="M993" s="103"/>
      <c r="N993" s="103"/>
      <c r="O993" s="103"/>
      <c r="P993" s="103"/>
      <c r="Q993" s="103"/>
      <c r="R993" s="103"/>
      <c r="S993" s="103"/>
      <c r="T993" s="103"/>
      <c r="U993" s="103"/>
      <c r="V993" s="103"/>
      <c r="W993" s="103"/>
      <c r="X993" s="103"/>
      <c r="Y993" s="103"/>
      <c r="Z993" s="103"/>
      <c r="AA993" s="103"/>
      <c r="AB993" s="103"/>
      <c r="AC993" s="103"/>
      <c r="AD993" s="103"/>
      <c r="AE993" s="103"/>
      <c r="AF993" s="103"/>
      <c r="AG993" s="103"/>
      <c r="AH993" s="103"/>
      <c r="AI993" s="103"/>
      <c r="AJ993" s="103"/>
      <c r="AK993" s="103"/>
      <c r="AL993" s="103"/>
      <c r="AM993" s="103"/>
      <c r="AN993" s="103"/>
      <c r="AO993" s="103"/>
      <c r="AP993" s="103"/>
      <c r="AQ993" s="103"/>
      <c r="AR993" s="103"/>
      <c r="AS993" s="103"/>
      <c r="AT993" s="103"/>
      <c r="AU993" s="103"/>
    </row>
    <row r="994" spans="2:47" s="101" customFormat="1" ht="11.4">
      <c r="B994" s="115"/>
      <c r="C994" s="115"/>
      <c r="D994" s="115"/>
      <c r="E994" s="115"/>
      <c r="F994" s="115"/>
      <c r="G994" s="115"/>
      <c r="H994" s="114"/>
      <c r="I994" s="103"/>
      <c r="J994" s="103"/>
      <c r="K994" s="103"/>
      <c r="L994" s="103"/>
      <c r="M994" s="103"/>
      <c r="N994" s="103"/>
      <c r="O994" s="103"/>
      <c r="P994" s="103"/>
      <c r="Q994" s="103"/>
      <c r="R994" s="103"/>
      <c r="S994" s="103"/>
      <c r="T994" s="103"/>
      <c r="U994" s="103"/>
      <c r="V994" s="103"/>
      <c r="W994" s="103"/>
      <c r="X994" s="103"/>
      <c r="Y994" s="103"/>
      <c r="Z994" s="103"/>
      <c r="AA994" s="103"/>
      <c r="AB994" s="103"/>
      <c r="AC994" s="103"/>
      <c r="AD994" s="103"/>
      <c r="AE994" s="103"/>
      <c r="AF994" s="103"/>
      <c r="AG994" s="103"/>
      <c r="AH994" s="103"/>
      <c r="AI994" s="103"/>
      <c r="AJ994" s="103"/>
      <c r="AK994" s="103"/>
      <c r="AL994" s="103"/>
      <c r="AM994" s="103"/>
      <c r="AN994" s="103"/>
      <c r="AO994" s="103"/>
      <c r="AP994" s="103"/>
      <c r="AQ994" s="103"/>
      <c r="AR994" s="103"/>
      <c r="AS994" s="103"/>
      <c r="AT994" s="103"/>
      <c r="AU994" s="103"/>
    </row>
    <row r="995" spans="2:47" s="101" customFormat="1" ht="11.4">
      <c r="B995" s="115"/>
      <c r="C995" s="115"/>
      <c r="D995" s="115"/>
      <c r="E995" s="115"/>
      <c r="F995" s="115"/>
      <c r="G995" s="115"/>
      <c r="H995" s="114"/>
      <c r="I995" s="103"/>
      <c r="J995" s="103"/>
      <c r="K995" s="103"/>
      <c r="L995" s="103"/>
      <c r="M995" s="103"/>
      <c r="N995" s="103"/>
      <c r="O995" s="103"/>
      <c r="P995" s="103"/>
      <c r="Q995" s="103"/>
      <c r="R995" s="103"/>
      <c r="S995" s="103"/>
      <c r="T995" s="103"/>
      <c r="U995" s="103"/>
      <c r="V995" s="103"/>
      <c r="W995" s="103"/>
      <c r="X995" s="103"/>
      <c r="Y995" s="103"/>
      <c r="Z995" s="103"/>
      <c r="AA995" s="103"/>
      <c r="AB995" s="103"/>
      <c r="AC995" s="103"/>
      <c r="AD995" s="103"/>
      <c r="AE995" s="103"/>
      <c r="AF995" s="103"/>
      <c r="AG995" s="103"/>
      <c r="AH995" s="103"/>
      <c r="AI995" s="103"/>
      <c r="AJ995" s="103"/>
      <c r="AK995" s="103"/>
      <c r="AL995" s="103"/>
      <c r="AM995" s="103"/>
      <c r="AN995" s="103"/>
      <c r="AO995" s="103"/>
      <c r="AP995" s="103"/>
      <c r="AQ995" s="103"/>
      <c r="AR995" s="103"/>
      <c r="AS995" s="103"/>
      <c r="AT995" s="103"/>
      <c r="AU995" s="103"/>
    </row>
    <row r="996" spans="2:47" s="101" customFormat="1" ht="11.4">
      <c r="B996" s="115"/>
      <c r="C996" s="115"/>
      <c r="D996" s="115"/>
      <c r="E996" s="115"/>
      <c r="F996" s="115"/>
      <c r="G996" s="115"/>
      <c r="H996" s="114"/>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c r="AG996" s="103"/>
      <c r="AH996" s="103"/>
      <c r="AI996" s="103"/>
      <c r="AJ996" s="103"/>
      <c r="AK996" s="103"/>
      <c r="AL996" s="103"/>
      <c r="AM996" s="103"/>
      <c r="AN996" s="103"/>
      <c r="AO996" s="103"/>
      <c r="AP996" s="103"/>
      <c r="AQ996" s="103"/>
      <c r="AR996" s="103"/>
      <c r="AS996" s="103"/>
      <c r="AT996" s="103"/>
      <c r="AU996" s="103"/>
    </row>
    <row r="997" spans="2:47" s="101" customFormat="1" ht="11.4">
      <c r="B997" s="115"/>
      <c r="C997" s="115"/>
      <c r="D997" s="115"/>
      <c r="E997" s="115"/>
      <c r="F997" s="115"/>
      <c r="G997" s="115"/>
      <c r="H997" s="114"/>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c r="AG997" s="103"/>
      <c r="AH997" s="103"/>
      <c r="AI997" s="103"/>
      <c r="AJ997" s="103"/>
      <c r="AK997" s="103"/>
      <c r="AL997" s="103"/>
      <c r="AM997" s="103"/>
      <c r="AN997" s="103"/>
      <c r="AO997" s="103"/>
      <c r="AP997" s="103"/>
      <c r="AQ997" s="103"/>
      <c r="AR997" s="103"/>
      <c r="AS997" s="103"/>
      <c r="AT997" s="103"/>
      <c r="AU997" s="103"/>
    </row>
    <row r="998" spans="2:47" s="101" customFormat="1" ht="11.4">
      <c r="B998" s="115"/>
      <c r="C998" s="115"/>
      <c r="D998" s="115"/>
      <c r="E998" s="115"/>
      <c r="F998" s="115"/>
      <c r="G998" s="115"/>
      <c r="H998" s="114"/>
      <c r="I998" s="103"/>
      <c r="J998" s="103"/>
      <c r="K998" s="103"/>
      <c r="L998" s="103"/>
      <c r="M998" s="103"/>
      <c r="N998" s="103"/>
      <c r="O998" s="103"/>
      <c r="P998" s="103"/>
      <c r="Q998" s="103"/>
      <c r="R998" s="103"/>
      <c r="S998" s="103"/>
      <c r="T998" s="103"/>
      <c r="U998" s="103"/>
      <c r="V998" s="103"/>
      <c r="W998" s="103"/>
      <c r="X998" s="103"/>
      <c r="Y998" s="103"/>
      <c r="Z998" s="103"/>
      <c r="AA998" s="103"/>
      <c r="AB998" s="103"/>
      <c r="AC998" s="103"/>
      <c r="AD998" s="103"/>
      <c r="AE998" s="103"/>
      <c r="AF998" s="103"/>
      <c r="AG998" s="103"/>
      <c r="AH998" s="103"/>
      <c r="AI998" s="103"/>
      <c r="AJ998" s="103"/>
      <c r="AK998" s="103"/>
      <c r="AL998" s="103"/>
      <c r="AM998" s="103"/>
      <c r="AN998" s="103"/>
      <c r="AO998" s="103"/>
      <c r="AP998" s="103"/>
      <c r="AQ998" s="103"/>
      <c r="AR998" s="103"/>
      <c r="AS998" s="103"/>
      <c r="AT998" s="103"/>
      <c r="AU998" s="103"/>
    </row>
    <row r="999" spans="2:47" s="101" customFormat="1" ht="11.4">
      <c r="B999" s="115"/>
      <c r="C999" s="115"/>
      <c r="D999" s="115"/>
      <c r="E999" s="115"/>
      <c r="F999" s="115"/>
      <c r="G999" s="115"/>
      <c r="H999" s="114"/>
      <c r="I999" s="103"/>
      <c r="J999" s="103"/>
      <c r="K999" s="103"/>
      <c r="L999" s="103"/>
      <c r="M999" s="103"/>
      <c r="N999" s="103"/>
      <c r="O999" s="103"/>
      <c r="P999" s="103"/>
      <c r="Q999" s="103"/>
      <c r="R999" s="103"/>
      <c r="S999" s="103"/>
      <c r="T999" s="103"/>
      <c r="U999" s="103"/>
      <c r="V999" s="103"/>
      <c r="W999" s="103"/>
      <c r="X999" s="103"/>
      <c r="Y999" s="103"/>
      <c r="Z999" s="103"/>
      <c r="AA999" s="103"/>
      <c r="AB999" s="103"/>
      <c r="AC999" s="103"/>
      <c r="AD999" s="103"/>
      <c r="AE999" s="103"/>
      <c r="AF999" s="103"/>
      <c r="AG999" s="103"/>
      <c r="AH999" s="103"/>
      <c r="AI999" s="103"/>
      <c r="AJ999" s="103"/>
      <c r="AK999" s="103"/>
      <c r="AL999" s="103"/>
      <c r="AM999" s="103"/>
      <c r="AN999" s="103"/>
      <c r="AO999" s="103"/>
      <c r="AP999" s="103"/>
      <c r="AQ999" s="103"/>
      <c r="AR999" s="103"/>
      <c r="AS999" s="103"/>
      <c r="AT999" s="103"/>
      <c r="AU999" s="103"/>
    </row>
    <row r="1000" spans="2:47" s="101" customFormat="1" ht="11.4">
      <c r="B1000" s="125"/>
      <c r="C1000" s="125"/>
      <c r="D1000" s="125"/>
      <c r="E1000" s="125"/>
      <c r="F1000" s="125"/>
      <c r="G1000" s="125"/>
      <c r="H1000" s="124"/>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3"/>
      <c r="AR1000" s="103"/>
      <c r="AS1000" s="103"/>
      <c r="AT1000" s="103"/>
      <c r="AU1000" s="103"/>
    </row>
    <row r="1001" spans="2:47" s="101" customFormat="1" ht="12">
      <c r="B1001" s="138" t="s">
        <v>28</v>
      </c>
      <c r="C1001" s="145"/>
      <c r="D1001" s="146"/>
      <c r="E1001" s="106"/>
      <c r="F1001" s="106"/>
      <c r="G1001" s="106"/>
      <c r="H1001" s="9">
        <f>SUM(H955:H998)</f>
        <v>0</v>
      </c>
      <c r="I1001" s="103"/>
      <c r="J1001" s="103"/>
      <c r="K1001" s="103"/>
      <c r="L1001" s="103"/>
      <c r="M1001" s="103"/>
      <c r="N1001" s="103"/>
      <c r="O1001" s="103"/>
      <c r="P1001" s="103"/>
      <c r="Q1001" s="103"/>
      <c r="R1001" s="103"/>
      <c r="S1001" s="103"/>
      <c r="T1001" s="103"/>
      <c r="U1001" s="103"/>
      <c r="V1001" s="103"/>
      <c r="W1001" s="103"/>
      <c r="X1001" s="103"/>
      <c r="Y1001" s="103"/>
      <c r="Z1001" s="103"/>
      <c r="AA1001" s="103"/>
      <c r="AB1001" s="103"/>
      <c r="AC1001" s="103"/>
      <c r="AD1001" s="103"/>
      <c r="AE1001" s="103"/>
      <c r="AF1001" s="103"/>
      <c r="AG1001" s="103"/>
      <c r="AH1001" s="103"/>
      <c r="AI1001" s="103"/>
      <c r="AJ1001" s="103"/>
      <c r="AK1001" s="103"/>
      <c r="AL1001" s="103"/>
      <c r="AM1001" s="103"/>
      <c r="AN1001" s="103"/>
      <c r="AO1001" s="103"/>
      <c r="AP1001" s="103"/>
      <c r="AQ1001" s="103"/>
      <c r="AR1001" s="103"/>
      <c r="AS1001" s="103"/>
      <c r="AT1001" s="103"/>
      <c r="AU1001" s="103"/>
    </row>
    <row r="1002" spans="2:47" s="101" customFormat="1" ht="12">
      <c r="B1002" s="48"/>
      <c r="C1002" s="48"/>
      <c r="D1002" s="130">
        <v>215</v>
      </c>
      <c r="E1002" s="99"/>
      <c r="F1002" s="99"/>
      <c r="G1002" s="99"/>
      <c r="H1002" s="99"/>
      <c r="I1002" s="103"/>
      <c r="J1002" s="103"/>
      <c r="K1002" s="103"/>
      <c r="L1002" s="103"/>
      <c r="M1002" s="103"/>
      <c r="N1002" s="103"/>
      <c r="O1002" s="103"/>
      <c r="P1002" s="103"/>
      <c r="Q1002" s="103"/>
      <c r="R1002" s="103"/>
      <c r="S1002" s="103"/>
      <c r="T1002" s="103"/>
      <c r="U1002" s="103"/>
      <c r="V1002" s="103"/>
      <c r="W1002" s="103"/>
      <c r="X1002" s="103"/>
      <c r="Y1002" s="103"/>
      <c r="Z1002" s="103"/>
      <c r="AA1002" s="103"/>
      <c r="AB1002" s="103"/>
      <c r="AC1002" s="103"/>
      <c r="AD1002" s="103"/>
      <c r="AE1002" s="103"/>
      <c r="AF1002" s="103"/>
      <c r="AG1002" s="103"/>
      <c r="AH1002" s="103"/>
      <c r="AI1002" s="103"/>
      <c r="AJ1002" s="103"/>
      <c r="AK1002" s="103"/>
      <c r="AL1002" s="103"/>
      <c r="AM1002" s="103"/>
      <c r="AN1002" s="103"/>
      <c r="AO1002" s="103"/>
      <c r="AP1002" s="103"/>
      <c r="AQ1002" s="103"/>
      <c r="AR1002" s="103"/>
      <c r="AS1002" s="103"/>
      <c r="AT1002" s="103"/>
      <c r="AU1002" s="103"/>
    </row>
    <row r="1003" spans="2:47" s="101" customFormat="1" ht="13.8">
      <c r="B1003" s="95" t="s">
        <v>190</v>
      </c>
      <c r="C1003" s="35"/>
      <c r="D1003" s="35"/>
      <c r="E1003" s="96"/>
      <c r="F1003" s="96"/>
      <c r="G1003" s="96"/>
      <c r="H1003" s="96"/>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3"/>
      <c r="AR1003" s="103"/>
      <c r="AS1003" s="103"/>
      <c r="AT1003" s="103"/>
      <c r="AU1003" s="103"/>
    </row>
    <row r="1004" spans="2:47" s="101" customFormat="1" ht="13.8">
      <c r="B1004" s="95" t="str">
        <f>B951</f>
        <v>SECTION B - REHABILITATION OF ROAD PAVEMENTS AT KATHERINE STREET</v>
      </c>
      <c r="C1004" s="35"/>
      <c r="D1004" s="35"/>
      <c r="E1004" s="96"/>
      <c r="F1004" s="96"/>
      <c r="G1004" s="96"/>
      <c r="H1004" s="96"/>
      <c r="I1004" s="103"/>
      <c r="J1004" s="103"/>
      <c r="K1004" s="103"/>
      <c r="L1004" s="103"/>
      <c r="M1004" s="103"/>
      <c r="N1004" s="103"/>
      <c r="O1004" s="103"/>
      <c r="P1004" s="103"/>
      <c r="Q1004" s="103"/>
      <c r="R1004" s="103"/>
      <c r="S1004" s="103"/>
      <c r="T1004" s="103"/>
      <c r="U1004" s="103"/>
      <c r="V1004" s="103"/>
      <c r="W1004" s="103"/>
      <c r="X1004" s="103"/>
      <c r="Y1004" s="103"/>
      <c r="Z1004" s="103"/>
      <c r="AA1004" s="103"/>
      <c r="AB1004" s="103"/>
      <c r="AC1004" s="103"/>
      <c r="AD1004" s="103"/>
      <c r="AE1004" s="103"/>
      <c r="AF1004" s="103"/>
      <c r="AG1004" s="103"/>
      <c r="AH1004" s="103"/>
      <c r="AI1004" s="103"/>
      <c r="AJ1004" s="103"/>
      <c r="AK1004" s="103"/>
      <c r="AL1004" s="103"/>
      <c r="AM1004" s="103"/>
      <c r="AN1004" s="103"/>
      <c r="AO1004" s="103"/>
      <c r="AP1004" s="103"/>
      <c r="AQ1004" s="103"/>
      <c r="AR1004" s="103"/>
      <c r="AS1004" s="103"/>
      <c r="AT1004" s="103"/>
      <c r="AU1004" s="103"/>
    </row>
    <row r="1005" spans="2:47" s="101" customFormat="1" ht="12">
      <c r="B1005" s="48"/>
      <c r="C1005" s="48"/>
      <c r="D1005" s="48"/>
      <c r="E1005" s="99"/>
      <c r="F1005" s="99"/>
      <c r="G1005" s="99"/>
      <c r="H1005" s="359"/>
      <c r="I1005" s="103"/>
      <c r="J1005" s="103"/>
      <c r="K1005" s="103"/>
      <c r="L1005" s="103"/>
      <c r="M1005" s="103"/>
      <c r="N1005" s="103"/>
      <c r="O1005" s="103"/>
      <c r="P1005" s="103"/>
      <c r="Q1005" s="103"/>
      <c r="R1005" s="103"/>
      <c r="S1005" s="103"/>
      <c r="T1005" s="103"/>
      <c r="U1005" s="103"/>
      <c r="V1005" s="103"/>
      <c r="W1005" s="103"/>
      <c r="X1005" s="103"/>
      <c r="Y1005" s="103"/>
      <c r="Z1005" s="103"/>
      <c r="AA1005" s="103"/>
      <c r="AB1005" s="103"/>
      <c r="AC1005" s="103"/>
      <c r="AD1005" s="103"/>
      <c r="AE1005" s="103"/>
      <c r="AF1005" s="103"/>
      <c r="AG1005" s="103"/>
      <c r="AH1005" s="103"/>
      <c r="AI1005" s="103"/>
      <c r="AJ1005" s="103"/>
      <c r="AK1005" s="103"/>
      <c r="AL1005" s="103"/>
      <c r="AM1005" s="103"/>
      <c r="AN1005" s="103"/>
      <c r="AO1005" s="103"/>
      <c r="AP1005" s="103"/>
      <c r="AQ1005" s="103"/>
      <c r="AR1005" s="103"/>
      <c r="AS1005" s="103"/>
      <c r="AT1005" s="103"/>
      <c r="AU1005" s="103"/>
    </row>
    <row r="1006" spans="2:47" s="101" customFormat="1" ht="11.4">
      <c r="B1006" s="102" t="s">
        <v>1</v>
      </c>
      <c r="C1006" s="102" t="s">
        <v>2</v>
      </c>
      <c r="D1006" s="102" t="s">
        <v>3</v>
      </c>
      <c r="E1006" s="102" t="s">
        <v>4</v>
      </c>
      <c r="F1006" s="102" t="s">
        <v>5</v>
      </c>
      <c r="G1006" s="102" t="s">
        <v>6</v>
      </c>
      <c r="H1006" s="9" t="s">
        <v>7</v>
      </c>
      <c r="I1006" s="103"/>
      <c r="J1006" s="103"/>
      <c r="K1006" s="103"/>
      <c r="L1006" s="103"/>
      <c r="M1006" s="103"/>
      <c r="N1006" s="103"/>
      <c r="O1006" s="103"/>
      <c r="P1006" s="103"/>
      <c r="Q1006" s="103"/>
      <c r="R1006" s="103"/>
      <c r="S1006" s="103"/>
      <c r="T1006" s="103"/>
      <c r="U1006" s="103"/>
      <c r="V1006" s="103"/>
      <c r="W1006" s="103"/>
      <c r="X1006" s="103"/>
      <c r="Y1006" s="103"/>
      <c r="Z1006" s="103"/>
      <c r="AA1006" s="103"/>
      <c r="AB1006" s="103"/>
      <c r="AC1006" s="103"/>
      <c r="AD1006" s="103"/>
      <c r="AE1006" s="103"/>
      <c r="AF1006" s="103"/>
      <c r="AG1006" s="103"/>
      <c r="AH1006" s="103"/>
      <c r="AI1006" s="103"/>
      <c r="AJ1006" s="103"/>
      <c r="AK1006" s="103"/>
      <c r="AL1006" s="103"/>
      <c r="AM1006" s="103"/>
      <c r="AN1006" s="103"/>
      <c r="AO1006" s="103"/>
      <c r="AP1006" s="103"/>
      <c r="AQ1006" s="103"/>
      <c r="AR1006" s="103"/>
      <c r="AS1006" s="103"/>
      <c r="AT1006" s="103"/>
      <c r="AU1006" s="103"/>
    </row>
    <row r="1007" spans="2:47" s="101" customFormat="1" ht="11.4">
      <c r="B1007" s="104"/>
      <c r="C1007" s="142"/>
      <c r="D1007" s="20" t="s">
        <v>88</v>
      </c>
      <c r="E1007" s="106"/>
      <c r="F1007" s="106"/>
      <c r="G1007" s="106"/>
      <c r="H1007" s="9"/>
      <c r="I1007" s="103"/>
      <c r="J1007" s="103"/>
      <c r="K1007" s="103"/>
      <c r="L1007" s="103"/>
      <c r="M1007" s="103"/>
      <c r="N1007" s="103"/>
      <c r="O1007" s="103"/>
      <c r="P1007" s="103"/>
      <c r="Q1007" s="103"/>
      <c r="R1007" s="103"/>
      <c r="S1007" s="103"/>
      <c r="T1007" s="103"/>
      <c r="U1007" s="103"/>
      <c r="V1007" s="103"/>
      <c r="W1007" s="103"/>
      <c r="X1007" s="103"/>
      <c r="Y1007" s="103"/>
      <c r="Z1007" s="103"/>
      <c r="AA1007" s="103"/>
      <c r="AB1007" s="103"/>
      <c r="AC1007" s="103"/>
      <c r="AD1007" s="103"/>
      <c r="AE1007" s="103"/>
      <c r="AF1007" s="103"/>
      <c r="AG1007" s="103"/>
      <c r="AH1007" s="103"/>
      <c r="AI1007" s="103"/>
      <c r="AJ1007" s="103"/>
      <c r="AK1007" s="103"/>
      <c r="AL1007" s="103"/>
      <c r="AM1007" s="103"/>
      <c r="AN1007" s="103"/>
      <c r="AO1007" s="103"/>
      <c r="AP1007" s="103"/>
      <c r="AQ1007" s="103"/>
      <c r="AR1007" s="103"/>
      <c r="AS1007" s="103"/>
      <c r="AT1007" s="103"/>
      <c r="AU1007" s="103"/>
    </row>
    <row r="1008" spans="2:47" s="101" customFormat="1" ht="11.4">
      <c r="B1008" s="143" t="s">
        <v>89</v>
      </c>
      <c r="C1008" s="143"/>
      <c r="D1008" s="144" t="s">
        <v>90</v>
      </c>
      <c r="E1008" s="143"/>
      <c r="F1008" s="143"/>
      <c r="G1008" s="143"/>
      <c r="H1008" s="110"/>
      <c r="I1008" s="103"/>
      <c r="J1008" s="103"/>
      <c r="K1008" s="103"/>
      <c r="L1008" s="103"/>
      <c r="M1008" s="103"/>
      <c r="N1008" s="103"/>
      <c r="O1008" s="103"/>
      <c r="P1008" s="103"/>
      <c r="Q1008" s="103"/>
      <c r="R1008" s="103"/>
      <c r="S1008" s="103"/>
      <c r="T1008" s="103"/>
      <c r="U1008" s="103"/>
      <c r="V1008" s="103"/>
      <c r="W1008" s="103"/>
      <c r="X1008" s="103"/>
      <c r="Y1008" s="103"/>
      <c r="Z1008" s="103"/>
      <c r="AA1008" s="103"/>
      <c r="AB1008" s="103"/>
      <c r="AC1008" s="103"/>
      <c r="AD1008" s="103"/>
      <c r="AE1008" s="103"/>
      <c r="AF1008" s="103"/>
      <c r="AG1008" s="103"/>
      <c r="AH1008" s="103"/>
      <c r="AI1008" s="103"/>
      <c r="AJ1008" s="103"/>
      <c r="AK1008" s="103"/>
      <c r="AL1008" s="103"/>
      <c r="AM1008" s="103"/>
      <c r="AN1008" s="103"/>
      <c r="AO1008" s="103"/>
      <c r="AP1008" s="103"/>
      <c r="AQ1008" s="103"/>
      <c r="AR1008" s="103"/>
      <c r="AS1008" s="103"/>
      <c r="AT1008" s="103"/>
      <c r="AU1008" s="103"/>
    </row>
    <row r="1009" spans="2:47" s="101" customFormat="1" ht="11.4">
      <c r="B1009" s="119"/>
      <c r="C1009" s="119"/>
      <c r="D1009" s="120"/>
      <c r="E1009" s="119"/>
      <c r="F1009" s="119"/>
      <c r="G1009" s="119"/>
      <c r="H1009" s="114"/>
      <c r="I1009" s="103"/>
      <c r="J1009" s="103"/>
      <c r="K1009" s="103"/>
      <c r="L1009" s="103"/>
      <c r="M1009" s="103"/>
      <c r="N1009" s="103"/>
      <c r="O1009" s="103"/>
      <c r="P1009" s="103"/>
      <c r="Q1009" s="103"/>
      <c r="R1009" s="103"/>
      <c r="S1009" s="103"/>
      <c r="T1009" s="103"/>
      <c r="U1009" s="103"/>
      <c r="V1009" s="103"/>
      <c r="W1009" s="103"/>
      <c r="X1009" s="103"/>
      <c r="Y1009" s="103"/>
      <c r="Z1009" s="103"/>
      <c r="AA1009" s="103"/>
      <c r="AB1009" s="103"/>
      <c r="AC1009" s="103"/>
      <c r="AD1009" s="103"/>
      <c r="AE1009" s="103"/>
      <c r="AF1009" s="103"/>
      <c r="AG1009" s="103"/>
      <c r="AH1009" s="103"/>
      <c r="AI1009" s="103"/>
      <c r="AJ1009" s="103"/>
      <c r="AK1009" s="103"/>
      <c r="AL1009" s="103"/>
      <c r="AM1009" s="103"/>
      <c r="AN1009" s="103"/>
      <c r="AO1009" s="103"/>
      <c r="AP1009" s="103"/>
      <c r="AQ1009" s="103"/>
      <c r="AR1009" s="103"/>
      <c r="AS1009" s="103"/>
      <c r="AT1009" s="103"/>
      <c r="AU1009" s="103"/>
    </row>
    <row r="1010" spans="2:47" s="101" customFormat="1" ht="45.6">
      <c r="B1010" s="119" t="s">
        <v>91</v>
      </c>
      <c r="C1010" s="119"/>
      <c r="D1010" s="120" t="s">
        <v>117</v>
      </c>
      <c r="E1010" s="119"/>
      <c r="F1010" s="119"/>
      <c r="G1010" s="119"/>
      <c r="H1010" s="114"/>
      <c r="I1010" s="103"/>
      <c r="J1010" s="103"/>
      <c r="K1010" s="103"/>
      <c r="L1010" s="103"/>
      <c r="M1010" s="103"/>
      <c r="N1010" s="103"/>
      <c r="O1010" s="103"/>
      <c r="P1010" s="103"/>
      <c r="Q1010" s="103"/>
      <c r="R1010" s="103"/>
      <c r="S1010" s="103"/>
      <c r="T1010" s="103"/>
      <c r="U1010" s="103"/>
      <c r="V1010" s="103"/>
      <c r="W1010" s="103"/>
      <c r="X1010" s="103"/>
      <c r="Y1010" s="103"/>
      <c r="Z1010" s="103"/>
      <c r="AA1010" s="103"/>
      <c r="AB1010" s="103"/>
      <c r="AC1010" s="103"/>
      <c r="AD1010" s="103"/>
      <c r="AE1010" s="103"/>
      <c r="AF1010" s="103"/>
      <c r="AG1010" s="103"/>
      <c r="AH1010" s="103"/>
      <c r="AI1010" s="103"/>
      <c r="AJ1010" s="103"/>
      <c r="AK1010" s="103"/>
      <c r="AL1010" s="103"/>
      <c r="AM1010" s="103"/>
      <c r="AN1010" s="103"/>
      <c r="AO1010" s="103"/>
      <c r="AP1010" s="103"/>
      <c r="AQ1010" s="103"/>
      <c r="AR1010" s="103"/>
      <c r="AS1010" s="103"/>
      <c r="AT1010" s="103"/>
      <c r="AU1010" s="103"/>
    </row>
    <row r="1011" spans="2:47" s="101" customFormat="1" ht="11.4">
      <c r="B1011" s="115"/>
      <c r="C1011" s="115"/>
      <c r="D1011" s="120"/>
      <c r="E1011" s="115"/>
      <c r="F1011" s="115"/>
      <c r="G1011" s="115"/>
      <c r="H1011" s="114"/>
      <c r="I1011" s="103"/>
      <c r="J1011" s="103"/>
      <c r="K1011" s="103"/>
      <c r="L1011" s="103"/>
      <c r="M1011" s="103"/>
      <c r="N1011" s="103"/>
      <c r="O1011" s="103"/>
      <c r="P1011" s="103"/>
      <c r="Q1011" s="103"/>
      <c r="R1011" s="103"/>
      <c r="S1011" s="103"/>
      <c r="T1011" s="103"/>
      <c r="U1011" s="103"/>
      <c r="V1011" s="103"/>
      <c r="W1011" s="103"/>
      <c r="X1011" s="103"/>
      <c r="Y1011" s="103"/>
      <c r="Z1011" s="103"/>
      <c r="AA1011" s="103"/>
      <c r="AB1011" s="103"/>
      <c r="AC1011" s="103"/>
      <c r="AD1011" s="103"/>
      <c r="AE1011" s="103"/>
      <c r="AF1011" s="103"/>
      <c r="AG1011" s="103"/>
      <c r="AH1011" s="103"/>
      <c r="AI1011" s="103"/>
      <c r="AJ1011" s="103"/>
      <c r="AK1011" s="103"/>
      <c r="AL1011" s="103"/>
      <c r="AM1011" s="103"/>
      <c r="AN1011" s="103"/>
      <c r="AO1011" s="103"/>
      <c r="AP1011" s="103"/>
      <c r="AQ1011" s="103"/>
      <c r="AR1011" s="103"/>
      <c r="AS1011" s="103"/>
      <c r="AT1011" s="103"/>
      <c r="AU1011" s="103"/>
    </row>
    <row r="1012" spans="2:47" s="101" customFormat="1" ht="22.8">
      <c r="B1012" s="120"/>
      <c r="C1012" s="120"/>
      <c r="D1012" s="120" t="s">
        <v>148</v>
      </c>
      <c r="E1012" s="120"/>
      <c r="F1012" s="120"/>
      <c r="G1012" s="120"/>
      <c r="H1012" s="114"/>
      <c r="I1012" s="103"/>
      <c r="J1012" s="103"/>
      <c r="K1012" s="103"/>
      <c r="L1012" s="103"/>
      <c r="M1012" s="103"/>
      <c r="N1012" s="103"/>
      <c r="O1012" s="103"/>
      <c r="P1012" s="103"/>
      <c r="Q1012" s="103"/>
      <c r="R1012" s="103"/>
      <c r="S1012" s="103"/>
      <c r="T1012" s="103"/>
      <c r="U1012" s="103"/>
      <c r="V1012" s="103"/>
      <c r="W1012" s="103"/>
      <c r="X1012" s="103"/>
      <c r="Y1012" s="103"/>
      <c r="Z1012" s="103"/>
      <c r="AA1012" s="103"/>
      <c r="AB1012" s="103"/>
      <c r="AC1012" s="103"/>
      <c r="AD1012" s="103"/>
      <c r="AE1012" s="103"/>
      <c r="AF1012" s="103"/>
      <c r="AG1012" s="103"/>
      <c r="AH1012" s="103"/>
      <c r="AI1012" s="103"/>
      <c r="AJ1012" s="103"/>
      <c r="AK1012" s="103"/>
      <c r="AL1012" s="103"/>
      <c r="AM1012" s="103"/>
      <c r="AN1012" s="103"/>
      <c r="AO1012" s="103"/>
      <c r="AP1012" s="103"/>
      <c r="AQ1012" s="103"/>
      <c r="AR1012" s="103"/>
      <c r="AS1012" s="103"/>
      <c r="AT1012" s="103"/>
      <c r="AU1012" s="103"/>
    </row>
    <row r="1013" spans="2:47" s="101" customFormat="1" ht="11.4">
      <c r="B1013" s="115"/>
      <c r="C1013" s="115"/>
      <c r="D1013" s="120"/>
      <c r="E1013" s="115"/>
      <c r="F1013" s="115"/>
      <c r="G1013" s="115"/>
      <c r="H1013" s="114"/>
      <c r="I1013" s="103"/>
      <c r="J1013" s="103"/>
      <c r="K1013" s="103"/>
      <c r="L1013" s="103"/>
      <c r="M1013" s="103"/>
      <c r="N1013" s="103"/>
      <c r="O1013" s="103"/>
      <c r="P1013" s="103"/>
      <c r="Q1013" s="103"/>
      <c r="R1013" s="103"/>
      <c r="S1013" s="103"/>
      <c r="T1013" s="103"/>
      <c r="U1013" s="103"/>
      <c r="V1013" s="103"/>
      <c r="W1013" s="103"/>
      <c r="X1013" s="103"/>
      <c r="Y1013" s="103"/>
      <c r="Z1013" s="103"/>
      <c r="AA1013" s="103"/>
      <c r="AB1013" s="103"/>
      <c r="AC1013" s="103"/>
      <c r="AD1013" s="103"/>
      <c r="AE1013" s="103"/>
      <c r="AF1013" s="103"/>
      <c r="AG1013" s="103"/>
      <c r="AH1013" s="103"/>
      <c r="AI1013" s="103"/>
      <c r="AJ1013" s="103"/>
      <c r="AK1013" s="103"/>
      <c r="AL1013" s="103"/>
      <c r="AM1013" s="103"/>
      <c r="AN1013" s="103"/>
      <c r="AO1013" s="103"/>
      <c r="AP1013" s="103"/>
      <c r="AQ1013" s="103"/>
      <c r="AR1013" s="103"/>
      <c r="AS1013" s="103"/>
      <c r="AT1013" s="103"/>
      <c r="AU1013" s="103"/>
    </row>
    <row r="1014" spans="2:47" s="101" customFormat="1" ht="11.4">
      <c r="B1014" s="120"/>
      <c r="C1014" s="120"/>
      <c r="D1014" s="120" t="s">
        <v>149</v>
      </c>
      <c r="E1014" s="120"/>
      <c r="F1014" s="120"/>
      <c r="G1014" s="120"/>
      <c r="H1014" s="114"/>
      <c r="I1014" s="103"/>
      <c r="J1014" s="103"/>
      <c r="K1014" s="103"/>
      <c r="L1014" s="103"/>
      <c r="M1014" s="103"/>
      <c r="N1014" s="103"/>
      <c r="O1014" s="103"/>
      <c r="P1014" s="103"/>
      <c r="Q1014" s="103"/>
      <c r="R1014" s="103"/>
      <c r="S1014" s="103"/>
      <c r="T1014" s="103"/>
      <c r="U1014" s="103"/>
      <c r="V1014" s="103"/>
      <c r="W1014" s="103"/>
      <c r="X1014" s="103"/>
      <c r="Y1014" s="103"/>
      <c r="Z1014" s="103"/>
      <c r="AA1014" s="103"/>
      <c r="AB1014" s="103"/>
      <c r="AC1014" s="103"/>
      <c r="AD1014" s="103"/>
      <c r="AE1014" s="103"/>
      <c r="AF1014" s="103"/>
      <c r="AG1014" s="103"/>
      <c r="AH1014" s="103"/>
      <c r="AI1014" s="103"/>
      <c r="AJ1014" s="103"/>
      <c r="AK1014" s="103"/>
      <c r="AL1014" s="103"/>
      <c r="AM1014" s="103"/>
      <c r="AN1014" s="103"/>
      <c r="AO1014" s="103"/>
      <c r="AP1014" s="103"/>
      <c r="AQ1014" s="103"/>
      <c r="AR1014" s="103"/>
      <c r="AS1014" s="103"/>
      <c r="AT1014" s="103"/>
      <c r="AU1014" s="103"/>
    </row>
    <row r="1015" spans="2:47" s="101" customFormat="1" ht="11.4">
      <c r="B1015" s="115"/>
      <c r="C1015" s="115"/>
      <c r="D1015" s="120"/>
      <c r="E1015" s="115"/>
      <c r="F1015" s="115"/>
      <c r="G1015" s="115"/>
      <c r="H1015" s="114"/>
      <c r="I1015" s="103"/>
      <c r="J1015" s="103"/>
      <c r="K1015" s="103"/>
      <c r="L1015" s="103"/>
      <c r="M1015" s="103"/>
      <c r="N1015" s="103"/>
      <c r="O1015" s="103"/>
      <c r="P1015" s="103"/>
      <c r="Q1015" s="103"/>
      <c r="R1015" s="103"/>
      <c r="S1015" s="103"/>
      <c r="T1015" s="103"/>
      <c r="U1015" s="103"/>
      <c r="V1015" s="103"/>
      <c r="W1015" s="103"/>
      <c r="X1015" s="103"/>
      <c r="Y1015" s="103"/>
      <c r="Z1015" s="103"/>
      <c r="AA1015" s="103"/>
      <c r="AB1015" s="103"/>
      <c r="AC1015" s="103"/>
      <c r="AD1015" s="103"/>
      <c r="AE1015" s="103"/>
      <c r="AF1015" s="103"/>
      <c r="AG1015" s="103"/>
      <c r="AH1015" s="103"/>
      <c r="AI1015" s="103"/>
      <c r="AJ1015" s="103"/>
      <c r="AK1015" s="103"/>
      <c r="AL1015" s="103"/>
      <c r="AM1015" s="103"/>
      <c r="AN1015" s="103"/>
      <c r="AO1015" s="103"/>
      <c r="AP1015" s="103"/>
      <c r="AQ1015" s="103"/>
      <c r="AR1015" s="103"/>
      <c r="AS1015" s="103"/>
      <c r="AT1015" s="103"/>
      <c r="AU1015" s="103"/>
    </row>
    <row r="1016" spans="2:47" s="101" customFormat="1" ht="12">
      <c r="B1016" s="120"/>
      <c r="C1016" s="120"/>
      <c r="D1016" s="120" t="s">
        <v>150</v>
      </c>
      <c r="E1016" s="114" t="s">
        <v>44</v>
      </c>
      <c r="F1016" s="149">
        <v>9</v>
      </c>
      <c r="G1016" s="182"/>
      <c r="H1016" s="114">
        <f>F1016*G1016</f>
        <v>0</v>
      </c>
      <c r="I1016" s="100"/>
      <c r="J1016" s="103"/>
      <c r="K1016" s="103"/>
      <c r="L1016" s="103"/>
      <c r="M1016" s="103"/>
      <c r="N1016" s="103"/>
      <c r="O1016" s="103"/>
      <c r="P1016" s="103"/>
      <c r="Q1016" s="103"/>
      <c r="R1016" s="103"/>
      <c r="S1016" s="103"/>
      <c r="T1016" s="103"/>
      <c r="U1016" s="103"/>
      <c r="V1016" s="103"/>
      <c r="W1016" s="103"/>
      <c r="X1016" s="103"/>
      <c r="Y1016" s="103"/>
      <c r="Z1016" s="103"/>
      <c r="AA1016" s="103"/>
      <c r="AB1016" s="103"/>
      <c r="AC1016" s="103"/>
      <c r="AD1016" s="103"/>
      <c r="AE1016" s="103"/>
      <c r="AF1016" s="103"/>
      <c r="AG1016" s="103"/>
      <c r="AH1016" s="103"/>
      <c r="AI1016" s="103"/>
      <c r="AJ1016" s="103"/>
      <c r="AK1016" s="103"/>
      <c r="AL1016" s="103"/>
      <c r="AM1016" s="103"/>
      <c r="AN1016" s="103"/>
      <c r="AO1016" s="103"/>
      <c r="AP1016" s="103"/>
      <c r="AQ1016" s="103"/>
      <c r="AR1016" s="103"/>
      <c r="AS1016" s="103"/>
      <c r="AT1016" s="103"/>
      <c r="AU1016" s="103"/>
    </row>
    <row r="1017" spans="2:47" s="101" customFormat="1" ht="13.8">
      <c r="B1017" s="115"/>
      <c r="C1017" s="115"/>
      <c r="D1017" s="120"/>
      <c r="E1017" s="114"/>
      <c r="F1017" s="149"/>
      <c r="G1017" s="115"/>
      <c r="H1017" s="114"/>
      <c r="I1017" s="97"/>
      <c r="J1017" s="103"/>
      <c r="K1017" s="103"/>
      <c r="L1017" s="103"/>
      <c r="M1017" s="103"/>
      <c r="N1017" s="103"/>
      <c r="O1017" s="103"/>
      <c r="P1017" s="103"/>
      <c r="Q1017" s="103"/>
      <c r="R1017" s="103"/>
      <c r="S1017" s="103"/>
      <c r="T1017" s="103"/>
      <c r="U1017" s="103"/>
      <c r="V1017" s="103"/>
      <c r="W1017" s="103"/>
      <c r="X1017" s="103"/>
      <c r="Y1017" s="103"/>
      <c r="Z1017" s="103"/>
      <c r="AA1017" s="103"/>
      <c r="AB1017" s="103"/>
      <c r="AC1017" s="103"/>
      <c r="AD1017" s="103"/>
      <c r="AE1017" s="103"/>
      <c r="AF1017" s="103"/>
      <c r="AG1017" s="103"/>
      <c r="AH1017" s="103"/>
      <c r="AI1017" s="103"/>
      <c r="AJ1017" s="103"/>
      <c r="AK1017" s="103"/>
      <c r="AL1017" s="103"/>
      <c r="AM1017" s="103"/>
      <c r="AN1017" s="103"/>
      <c r="AO1017" s="103"/>
      <c r="AP1017" s="103"/>
      <c r="AQ1017" s="103"/>
      <c r="AR1017" s="103"/>
      <c r="AS1017" s="103"/>
      <c r="AT1017" s="103"/>
      <c r="AU1017" s="103"/>
    </row>
    <row r="1018" spans="2:47" s="101" customFormat="1" ht="13.8">
      <c r="B1018" s="120"/>
      <c r="C1018" s="120"/>
      <c r="D1018" s="120" t="s">
        <v>151</v>
      </c>
      <c r="E1018" s="114" t="s">
        <v>44</v>
      </c>
      <c r="F1018" s="149">
        <v>10</v>
      </c>
      <c r="G1018" s="182"/>
      <c r="H1018" s="114">
        <f t="shared" ref="H1018:H1036" si="15">F1018*G1018</f>
        <v>0</v>
      </c>
      <c r="I1018" s="97"/>
      <c r="J1018" s="103"/>
      <c r="K1018" s="103"/>
      <c r="L1018" s="103"/>
      <c r="M1018" s="103"/>
      <c r="N1018" s="103"/>
      <c r="O1018" s="103"/>
      <c r="P1018" s="103"/>
      <c r="Q1018" s="103"/>
      <c r="R1018" s="103"/>
      <c r="S1018" s="103"/>
      <c r="T1018" s="103"/>
      <c r="U1018" s="103"/>
      <c r="V1018" s="103"/>
      <c r="W1018" s="103"/>
      <c r="X1018" s="103"/>
      <c r="Y1018" s="103"/>
      <c r="Z1018" s="103"/>
      <c r="AA1018" s="103"/>
      <c r="AB1018" s="103"/>
      <c r="AC1018" s="103"/>
      <c r="AD1018" s="103"/>
      <c r="AE1018" s="103"/>
      <c r="AF1018" s="103"/>
      <c r="AG1018" s="103"/>
      <c r="AH1018" s="103"/>
      <c r="AI1018" s="103"/>
      <c r="AJ1018" s="103"/>
      <c r="AK1018" s="103"/>
      <c r="AL1018" s="103"/>
      <c r="AM1018" s="103"/>
      <c r="AN1018" s="103"/>
      <c r="AO1018" s="103"/>
      <c r="AP1018" s="103"/>
      <c r="AQ1018" s="103"/>
      <c r="AR1018" s="103"/>
      <c r="AS1018" s="103"/>
      <c r="AT1018" s="103"/>
      <c r="AU1018" s="103"/>
    </row>
    <row r="1019" spans="2:47" s="101" customFormat="1" ht="12">
      <c r="B1019" s="115"/>
      <c r="C1019" s="115"/>
      <c r="D1019" s="120"/>
      <c r="E1019" s="114"/>
      <c r="F1019" s="149"/>
      <c r="G1019" s="115"/>
      <c r="H1019" s="114"/>
      <c r="I1019" s="100"/>
      <c r="J1019" s="103"/>
      <c r="K1019" s="103"/>
      <c r="L1019" s="103"/>
      <c r="M1019" s="103"/>
      <c r="N1019" s="103"/>
      <c r="O1019" s="103"/>
      <c r="P1019" s="103"/>
      <c r="Q1019" s="103"/>
      <c r="R1019" s="103"/>
      <c r="S1019" s="103"/>
      <c r="T1019" s="103"/>
      <c r="U1019" s="103"/>
      <c r="V1019" s="103"/>
      <c r="W1019" s="103"/>
      <c r="X1019" s="103"/>
      <c r="Y1019" s="103"/>
      <c r="Z1019" s="103"/>
      <c r="AA1019" s="103"/>
      <c r="AB1019" s="103"/>
      <c r="AC1019" s="103"/>
      <c r="AD1019" s="103"/>
      <c r="AE1019" s="103"/>
      <c r="AF1019" s="103"/>
      <c r="AG1019" s="103"/>
      <c r="AH1019" s="103"/>
      <c r="AI1019" s="103"/>
      <c r="AJ1019" s="103"/>
      <c r="AK1019" s="103"/>
      <c r="AL1019" s="103"/>
      <c r="AM1019" s="103"/>
      <c r="AN1019" s="103"/>
      <c r="AO1019" s="103"/>
      <c r="AP1019" s="103"/>
      <c r="AQ1019" s="103"/>
      <c r="AR1019" s="103"/>
      <c r="AS1019" s="103"/>
      <c r="AT1019" s="103"/>
      <c r="AU1019" s="103"/>
    </row>
    <row r="1020" spans="2:47" s="101" customFormat="1" ht="11.4">
      <c r="B1020" s="120"/>
      <c r="C1020" s="120"/>
      <c r="D1020" s="120" t="s">
        <v>152</v>
      </c>
      <c r="E1020" s="114"/>
      <c r="F1020" s="149"/>
      <c r="G1020" s="120"/>
      <c r="H1020" s="114"/>
      <c r="I1020" s="103"/>
      <c r="J1020" s="103"/>
      <c r="K1020" s="103"/>
      <c r="L1020" s="103"/>
      <c r="M1020" s="103"/>
      <c r="N1020" s="103"/>
      <c r="O1020" s="103"/>
      <c r="P1020" s="103"/>
      <c r="Q1020" s="103"/>
      <c r="R1020" s="103"/>
      <c r="S1020" s="103"/>
      <c r="T1020" s="103"/>
      <c r="U1020" s="103"/>
      <c r="V1020" s="103"/>
      <c r="W1020" s="103"/>
      <c r="X1020" s="103"/>
      <c r="Y1020" s="103"/>
      <c r="Z1020" s="103"/>
      <c r="AA1020" s="103"/>
      <c r="AB1020" s="103"/>
      <c r="AC1020" s="103"/>
      <c r="AD1020" s="103"/>
      <c r="AE1020" s="103"/>
      <c r="AF1020" s="103"/>
      <c r="AG1020" s="103"/>
      <c r="AH1020" s="103"/>
      <c r="AI1020" s="103"/>
      <c r="AJ1020" s="103"/>
      <c r="AK1020" s="103"/>
      <c r="AL1020" s="103"/>
      <c r="AM1020" s="103"/>
      <c r="AN1020" s="103"/>
      <c r="AO1020" s="103"/>
      <c r="AP1020" s="103"/>
      <c r="AQ1020" s="103"/>
      <c r="AR1020" s="103"/>
      <c r="AS1020" s="103"/>
      <c r="AT1020" s="103"/>
      <c r="AU1020" s="103"/>
    </row>
    <row r="1021" spans="2:47" s="101" customFormat="1" ht="11.4">
      <c r="B1021" s="115"/>
      <c r="C1021" s="115"/>
      <c r="D1021" s="120"/>
      <c r="E1021" s="114"/>
      <c r="F1021" s="149"/>
      <c r="G1021" s="115"/>
      <c r="H1021" s="114"/>
      <c r="I1021" s="103"/>
      <c r="J1021" s="103"/>
      <c r="K1021" s="103"/>
      <c r="L1021" s="103"/>
      <c r="M1021" s="103"/>
      <c r="N1021" s="103"/>
      <c r="O1021" s="103"/>
      <c r="P1021" s="103"/>
      <c r="Q1021" s="103"/>
      <c r="R1021" s="103"/>
      <c r="S1021" s="103"/>
      <c r="T1021" s="103"/>
      <c r="U1021" s="103"/>
      <c r="V1021" s="103"/>
      <c r="W1021" s="103"/>
      <c r="X1021" s="103"/>
      <c r="Y1021" s="103"/>
      <c r="Z1021" s="103"/>
      <c r="AA1021" s="103"/>
      <c r="AB1021" s="103"/>
      <c r="AC1021" s="103"/>
      <c r="AD1021" s="103"/>
      <c r="AE1021" s="103"/>
      <c r="AF1021" s="103"/>
      <c r="AG1021" s="103"/>
      <c r="AH1021" s="103"/>
      <c r="AI1021" s="103"/>
      <c r="AJ1021" s="103"/>
      <c r="AK1021" s="103"/>
      <c r="AL1021" s="103"/>
      <c r="AM1021" s="103"/>
      <c r="AN1021" s="103"/>
      <c r="AO1021" s="103"/>
      <c r="AP1021" s="103"/>
      <c r="AQ1021" s="103"/>
      <c r="AR1021" s="103"/>
      <c r="AS1021" s="103"/>
      <c r="AT1021" s="103"/>
      <c r="AU1021" s="103"/>
    </row>
    <row r="1022" spans="2:47" s="101" customFormat="1" ht="11.4">
      <c r="B1022" s="120"/>
      <c r="C1022" s="120"/>
      <c r="D1022" s="120" t="s">
        <v>153</v>
      </c>
      <c r="E1022" s="114" t="s">
        <v>44</v>
      </c>
      <c r="F1022" s="149">
        <v>12</v>
      </c>
      <c r="G1022" s="182"/>
      <c r="H1022" s="114">
        <f t="shared" si="15"/>
        <v>0</v>
      </c>
      <c r="I1022" s="103"/>
      <c r="J1022" s="103"/>
      <c r="K1022" s="103"/>
      <c r="L1022" s="103"/>
      <c r="M1022" s="103"/>
      <c r="N1022" s="103"/>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3"/>
      <c r="AR1022" s="103"/>
      <c r="AS1022" s="103"/>
      <c r="AT1022" s="103"/>
      <c r="AU1022" s="103"/>
    </row>
    <row r="1023" spans="2:47" s="101" customFormat="1" ht="11.4">
      <c r="B1023" s="115"/>
      <c r="C1023" s="115"/>
      <c r="D1023" s="120"/>
      <c r="E1023" s="114"/>
      <c r="F1023" s="149"/>
      <c r="G1023" s="115"/>
      <c r="H1023" s="114"/>
      <c r="I1023" s="103"/>
      <c r="J1023" s="103"/>
      <c r="K1023" s="103"/>
      <c r="L1023" s="103"/>
      <c r="M1023" s="103"/>
      <c r="N1023" s="103"/>
      <c r="O1023" s="103"/>
      <c r="P1023" s="103"/>
      <c r="Q1023" s="103"/>
      <c r="R1023" s="103"/>
      <c r="S1023" s="103"/>
      <c r="T1023" s="103"/>
      <c r="U1023" s="103"/>
      <c r="V1023" s="103"/>
      <c r="W1023" s="103"/>
      <c r="X1023" s="103"/>
      <c r="Y1023" s="103"/>
      <c r="Z1023" s="103"/>
      <c r="AA1023" s="103"/>
      <c r="AB1023" s="103"/>
      <c r="AC1023" s="103"/>
      <c r="AD1023" s="103"/>
      <c r="AE1023" s="103"/>
      <c r="AF1023" s="103"/>
      <c r="AG1023" s="103"/>
      <c r="AH1023" s="103"/>
      <c r="AI1023" s="103"/>
      <c r="AJ1023" s="103"/>
      <c r="AK1023" s="103"/>
      <c r="AL1023" s="103"/>
      <c r="AM1023" s="103"/>
      <c r="AN1023" s="103"/>
      <c r="AO1023" s="103"/>
      <c r="AP1023" s="103"/>
      <c r="AQ1023" s="103"/>
      <c r="AR1023" s="103"/>
      <c r="AS1023" s="103"/>
      <c r="AT1023" s="103"/>
      <c r="AU1023" s="103"/>
    </row>
    <row r="1024" spans="2:47" s="101" customFormat="1" ht="11.4">
      <c r="B1024" s="120"/>
      <c r="C1024" s="120"/>
      <c r="D1024" s="120" t="s">
        <v>155</v>
      </c>
      <c r="E1024" s="114"/>
      <c r="F1024" s="149"/>
      <c r="G1024" s="120"/>
      <c r="H1024" s="114"/>
      <c r="I1024" s="103"/>
      <c r="J1024" s="103"/>
      <c r="K1024" s="103"/>
      <c r="L1024" s="103"/>
      <c r="M1024" s="103"/>
      <c r="N1024" s="103"/>
      <c r="O1024" s="103"/>
      <c r="P1024" s="103"/>
      <c r="Q1024" s="103"/>
      <c r="R1024" s="103"/>
      <c r="S1024" s="103"/>
      <c r="T1024" s="103"/>
      <c r="U1024" s="103"/>
      <c r="V1024" s="103"/>
      <c r="W1024" s="103"/>
      <c r="X1024" s="103"/>
      <c r="Y1024" s="103"/>
      <c r="Z1024" s="103"/>
      <c r="AA1024" s="103"/>
      <c r="AB1024" s="103"/>
      <c r="AC1024" s="103"/>
      <c r="AD1024" s="103"/>
      <c r="AE1024" s="103"/>
      <c r="AF1024" s="103"/>
      <c r="AG1024" s="103"/>
      <c r="AH1024" s="103"/>
      <c r="AI1024" s="103"/>
      <c r="AJ1024" s="103"/>
      <c r="AK1024" s="103"/>
      <c r="AL1024" s="103"/>
      <c r="AM1024" s="103"/>
      <c r="AN1024" s="103"/>
      <c r="AO1024" s="103"/>
      <c r="AP1024" s="103"/>
      <c r="AQ1024" s="103"/>
      <c r="AR1024" s="103"/>
      <c r="AS1024" s="103"/>
      <c r="AT1024" s="103"/>
      <c r="AU1024" s="103"/>
    </row>
    <row r="1025" spans="2:47" s="101" customFormat="1" ht="11.4">
      <c r="B1025" s="115"/>
      <c r="C1025" s="115"/>
      <c r="D1025" s="120"/>
      <c r="E1025" s="114"/>
      <c r="F1025" s="149"/>
      <c r="G1025" s="115"/>
      <c r="H1025" s="114"/>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3"/>
      <c r="AR1025" s="103"/>
      <c r="AS1025" s="103"/>
      <c r="AT1025" s="103"/>
      <c r="AU1025" s="103"/>
    </row>
    <row r="1026" spans="2:47" s="101" customFormat="1" ht="11.4">
      <c r="B1026" s="115"/>
      <c r="C1026" s="115"/>
      <c r="D1026" s="120" t="s">
        <v>154</v>
      </c>
      <c r="E1026" s="114" t="s">
        <v>44</v>
      </c>
      <c r="F1026" s="149">
        <v>12</v>
      </c>
      <c r="G1026" s="184"/>
      <c r="H1026" s="114">
        <f t="shared" si="15"/>
        <v>0</v>
      </c>
      <c r="I1026" s="103"/>
      <c r="J1026" s="103"/>
      <c r="K1026" s="103"/>
      <c r="L1026" s="103"/>
      <c r="M1026" s="103"/>
      <c r="N1026" s="103"/>
      <c r="O1026" s="103"/>
      <c r="P1026" s="103"/>
      <c r="Q1026" s="103"/>
      <c r="R1026" s="103"/>
      <c r="S1026" s="103"/>
      <c r="T1026" s="103"/>
      <c r="U1026" s="103"/>
      <c r="V1026" s="103"/>
      <c r="W1026" s="103"/>
      <c r="X1026" s="103"/>
      <c r="Y1026" s="103"/>
      <c r="Z1026" s="103"/>
      <c r="AA1026" s="103"/>
      <c r="AB1026" s="103"/>
      <c r="AC1026" s="103"/>
      <c r="AD1026" s="103"/>
      <c r="AE1026" s="103"/>
      <c r="AF1026" s="103"/>
      <c r="AG1026" s="103"/>
      <c r="AH1026" s="103"/>
      <c r="AI1026" s="103"/>
      <c r="AJ1026" s="103"/>
      <c r="AK1026" s="103"/>
      <c r="AL1026" s="103"/>
      <c r="AM1026" s="103"/>
      <c r="AN1026" s="103"/>
      <c r="AO1026" s="103"/>
      <c r="AP1026" s="103"/>
      <c r="AQ1026" s="103"/>
      <c r="AR1026" s="103"/>
      <c r="AS1026" s="103"/>
      <c r="AT1026" s="103"/>
      <c r="AU1026" s="103"/>
    </row>
    <row r="1027" spans="2:47" s="101" customFormat="1" ht="11.4">
      <c r="B1027" s="115"/>
      <c r="C1027" s="115"/>
      <c r="D1027" s="120"/>
      <c r="E1027" s="114"/>
      <c r="F1027" s="149"/>
      <c r="G1027" s="115"/>
      <c r="H1027" s="114"/>
      <c r="I1027" s="103"/>
      <c r="J1027" s="103"/>
      <c r="K1027" s="103"/>
      <c r="L1027" s="103"/>
      <c r="M1027" s="103"/>
      <c r="N1027" s="103"/>
      <c r="O1027" s="103"/>
      <c r="P1027" s="103"/>
      <c r="Q1027" s="103"/>
      <c r="R1027" s="103"/>
      <c r="S1027" s="103"/>
      <c r="T1027" s="103"/>
      <c r="U1027" s="103"/>
      <c r="V1027" s="103"/>
      <c r="W1027" s="103"/>
      <c r="X1027" s="103"/>
      <c r="Y1027" s="103"/>
      <c r="Z1027" s="103"/>
      <c r="AA1027" s="103"/>
      <c r="AB1027" s="103"/>
      <c r="AC1027" s="103"/>
      <c r="AD1027" s="103"/>
      <c r="AE1027" s="103"/>
      <c r="AF1027" s="103"/>
      <c r="AG1027" s="103"/>
      <c r="AH1027" s="103"/>
      <c r="AI1027" s="103"/>
      <c r="AJ1027" s="103"/>
      <c r="AK1027" s="103"/>
      <c r="AL1027" s="103"/>
      <c r="AM1027" s="103"/>
      <c r="AN1027" s="103"/>
      <c r="AO1027" s="103"/>
      <c r="AP1027" s="103"/>
      <c r="AQ1027" s="103"/>
      <c r="AR1027" s="103"/>
      <c r="AS1027" s="103"/>
      <c r="AT1027" s="103"/>
      <c r="AU1027" s="103"/>
    </row>
    <row r="1028" spans="2:47" s="101" customFormat="1" ht="11.4">
      <c r="B1028" s="115"/>
      <c r="C1028" s="115"/>
      <c r="D1028" s="120" t="s">
        <v>156</v>
      </c>
      <c r="E1028" s="114"/>
      <c r="F1028" s="149"/>
      <c r="G1028" s="115"/>
      <c r="H1028" s="114"/>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3"/>
      <c r="AR1028" s="103"/>
      <c r="AS1028" s="103"/>
      <c r="AT1028" s="103"/>
      <c r="AU1028" s="103"/>
    </row>
    <row r="1029" spans="2:47" s="101" customFormat="1" ht="11.4">
      <c r="B1029" s="115"/>
      <c r="C1029" s="115"/>
      <c r="D1029" s="120"/>
      <c r="E1029" s="114"/>
      <c r="F1029" s="149"/>
      <c r="G1029" s="115"/>
      <c r="H1029" s="114"/>
      <c r="I1029" s="103"/>
      <c r="J1029" s="103"/>
      <c r="K1029" s="103"/>
      <c r="L1029" s="103"/>
      <c r="M1029" s="103"/>
      <c r="N1029" s="103"/>
      <c r="O1029" s="103"/>
      <c r="P1029" s="103"/>
      <c r="Q1029" s="103"/>
      <c r="R1029" s="103"/>
      <c r="S1029" s="103"/>
      <c r="T1029" s="103"/>
      <c r="U1029" s="103"/>
      <c r="V1029" s="103"/>
      <c r="W1029" s="103"/>
      <c r="X1029" s="103"/>
      <c r="Y1029" s="103"/>
      <c r="Z1029" s="103"/>
      <c r="AA1029" s="103"/>
      <c r="AB1029" s="103"/>
      <c r="AC1029" s="103"/>
      <c r="AD1029" s="103"/>
      <c r="AE1029" s="103"/>
      <c r="AF1029" s="103"/>
      <c r="AG1029" s="103"/>
      <c r="AH1029" s="103"/>
      <c r="AI1029" s="103"/>
      <c r="AJ1029" s="103"/>
      <c r="AK1029" s="103"/>
      <c r="AL1029" s="103"/>
      <c r="AM1029" s="103"/>
      <c r="AN1029" s="103"/>
      <c r="AO1029" s="103"/>
      <c r="AP1029" s="103"/>
      <c r="AQ1029" s="103"/>
      <c r="AR1029" s="103"/>
      <c r="AS1029" s="103"/>
      <c r="AT1029" s="103"/>
      <c r="AU1029" s="103"/>
    </row>
    <row r="1030" spans="2:47" s="101" customFormat="1" ht="11.4">
      <c r="B1030" s="115"/>
      <c r="C1030" s="115"/>
      <c r="D1030" s="120" t="s">
        <v>157</v>
      </c>
      <c r="E1030" s="114" t="s">
        <v>44</v>
      </c>
      <c r="F1030" s="149">
        <v>8</v>
      </c>
      <c r="G1030" s="184"/>
      <c r="H1030" s="114">
        <f t="shared" si="15"/>
        <v>0</v>
      </c>
      <c r="I1030" s="103"/>
      <c r="J1030" s="103"/>
      <c r="K1030" s="103"/>
      <c r="L1030" s="103"/>
      <c r="M1030" s="103"/>
      <c r="N1030" s="103"/>
      <c r="O1030" s="103"/>
      <c r="P1030" s="103"/>
      <c r="Q1030" s="103"/>
      <c r="R1030" s="103"/>
      <c r="S1030" s="103"/>
      <c r="T1030" s="103"/>
      <c r="U1030" s="103"/>
      <c r="V1030" s="103"/>
      <c r="W1030" s="103"/>
      <c r="X1030" s="103"/>
      <c r="Y1030" s="103"/>
      <c r="Z1030" s="103"/>
      <c r="AA1030" s="103"/>
      <c r="AB1030" s="103"/>
      <c r="AC1030" s="103"/>
      <c r="AD1030" s="103"/>
      <c r="AE1030" s="103"/>
      <c r="AF1030" s="103"/>
      <c r="AG1030" s="103"/>
      <c r="AH1030" s="103"/>
      <c r="AI1030" s="103"/>
      <c r="AJ1030" s="103"/>
      <c r="AK1030" s="103"/>
      <c r="AL1030" s="103"/>
      <c r="AM1030" s="103"/>
      <c r="AN1030" s="103"/>
      <c r="AO1030" s="103"/>
      <c r="AP1030" s="103"/>
      <c r="AQ1030" s="103"/>
      <c r="AR1030" s="103"/>
      <c r="AS1030" s="103"/>
      <c r="AT1030" s="103"/>
      <c r="AU1030" s="103"/>
    </row>
    <row r="1031" spans="2:47" s="101" customFormat="1" ht="11.4">
      <c r="B1031" s="115"/>
      <c r="C1031" s="115"/>
      <c r="D1031" s="120"/>
      <c r="E1031" s="114"/>
      <c r="F1031" s="149"/>
      <c r="G1031" s="115"/>
      <c r="H1031" s="114"/>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3"/>
      <c r="AR1031" s="103"/>
      <c r="AS1031" s="103"/>
      <c r="AT1031" s="103"/>
      <c r="AU1031" s="103"/>
    </row>
    <row r="1032" spans="2:47" s="101" customFormat="1" ht="11.4">
      <c r="B1032" s="115"/>
      <c r="C1032" s="115"/>
      <c r="D1032" s="120" t="s">
        <v>158</v>
      </c>
      <c r="E1032" s="114" t="s">
        <v>44</v>
      </c>
      <c r="F1032" s="149">
        <v>1</v>
      </c>
      <c r="G1032" s="184"/>
      <c r="H1032" s="114">
        <f t="shared" si="15"/>
        <v>0</v>
      </c>
      <c r="I1032" s="103"/>
      <c r="J1032" s="103"/>
      <c r="K1032" s="103"/>
      <c r="L1032" s="103"/>
      <c r="M1032" s="103"/>
      <c r="N1032" s="103"/>
      <c r="O1032" s="103"/>
      <c r="P1032" s="103"/>
      <c r="Q1032" s="103"/>
      <c r="R1032" s="103"/>
      <c r="S1032" s="103"/>
      <c r="T1032" s="103"/>
      <c r="U1032" s="103"/>
      <c r="V1032" s="103"/>
      <c r="W1032" s="103"/>
      <c r="X1032" s="103"/>
      <c r="Y1032" s="103"/>
      <c r="Z1032" s="103"/>
      <c r="AA1032" s="103"/>
      <c r="AB1032" s="103"/>
      <c r="AC1032" s="103"/>
      <c r="AD1032" s="103"/>
      <c r="AE1032" s="103"/>
      <c r="AF1032" s="103"/>
      <c r="AG1032" s="103"/>
      <c r="AH1032" s="103"/>
      <c r="AI1032" s="103"/>
      <c r="AJ1032" s="103"/>
      <c r="AK1032" s="103"/>
      <c r="AL1032" s="103"/>
      <c r="AM1032" s="103"/>
      <c r="AN1032" s="103"/>
      <c r="AO1032" s="103"/>
      <c r="AP1032" s="103"/>
      <c r="AQ1032" s="103"/>
      <c r="AR1032" s="103"/>
      <c r="AS1032" s="103"/>
      <c r="AT1032" s="103"/>
      <c r="AU1032" s="103"/>
    </row>
    <row r="1033" spans="2:47" s="101" customFormat="1" ht="11.4">
      <c r="B1033" s="115"/>
      <c r="C1033" s="115"/>
      <c r="D1033" s="120"/>
      <c r="E1033" s="114"/>
      <c r="F1033" s="149"/>
      <c r="G1033" s="115"/>
      <c r="H1033" s="114"/>
      <c r="I1033" s="103"/>
      <c r="J1033" s="103"/>
      <c r="K1033" s="103"/>
      <c r="L1033" s="103"/>
      <c r="M1033" s="103"/>
      <c r="N1033" s="103"/>
      <c r="O1033" s="103"/>
      <c r="P1033" s="103"/>
      <c r="Q1033" s="103"/>
      <c r="R1033" s="103"/>
      <c r="S1033" s="103"/>
      <c r="T1033" s="103"/>
      <c r="U1033" s="103"/>
      <c r="V1033" s="103"/>
      <c r="W1033" s="103"/>
      <c r="X1033" s="103"/>
      <c r="Y1033" s="103"/>
      <c r="Z1033" s="103"/>
      <c r="AA1033" s="103"/>
      <c r="AB1033" s="103"/>
      <c r="AC1033" s="103"/>
      <c r="AD1033" s="103"/>
      <c r="AE1033" s="103"/>
      <c r="AF1033" s="103"/>
      <c r="AG1033" s="103"/>
      <c r="AH1033" s="103"/>
      <c r="AI1033" s="103"/>
      <c r="AJ1033" s="103"/>
      <c r="AK1033" s="103"/>
      <c r="AL1033" s="103"/>
      <c r="AM1033" s="103"/>
      <c r="AN1033" s="103"/>
      <c r="AO1033" s="103"/>
      <c r="AP1033" s="103"/>
      <c r="AQ1033" s="103"/>
      <c r="AR1033" s="103"/>
      <c r="AS1033" s="103"/>
      <c r="AT1033" s="103"/>
      <c r="AU1033" s="103"/>
    </row>
    <row r="1034" spans="2:47" s="101" customFormat="1" ht="11.4">
      <c r="B1034" s="115"/>
      <c r="C1034" s="115"/>
      <c r="D1034" s="120" t="s">
        <v>159</v>
      </c>
      <c r="E1034" s="114"/>
      <c r="F1034" s="149"/>
      <c r="G1034" s="115"/>
      <c r="H1034" s="114"/>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3"/>
      <c r="AR1034" s="103"/>
      <c r="AS1034" s="103"/>
      <c r="AT1034" s="103"/>
      <c r="AU1034" s="103"/>
    </row>
    <row r="1035" spans="2:47" s="48" customFormat="1" ht="12">
      <c r="B1035" s="115"/>
      <c r="C1035" s="115"/>
      <c r="D1035" s="120"/>
      <c r="E1035" s="114"/>
      <c r="F1035" s="149"/>
      <c r="G1035" s="115"/>
      <c r="H1035" s="114"/>
      <c r="I1035" s="103"/>
      <c r="J1035" s="100"/>
      <c r="K1035" s="100"/>
      <c r="L1035" s="100"/>
      <c r="M1035" s="100"/>
      <c r="N1035" s="100"/>
      <c r="O1035" s="100"/>
      <c r="P1035" s="100"/>
      <c r="Q1035" s="100"/>
      <c r="R1035" s="100"/>
      <c r="S1035" s="100"/>
      <c r="T1035" s="100"/>
      <c r="U1035" s="100"/>
      <c r="V1035" s="100"/>
      <c r="W1035" s="100"/>
      <c r="X1035" s="100"/>
      <c r="Y1035" s="100"/>
      <c r="Z1035" s="100"/>
      <c r="AA1035" s="100"/>
      <c r="AB1035" s="100"/>
      <c r="AC1035" s="100"/>
      <c r="AD1035" s="100"/>
      <c r="AE1035" s="100"/>
      <c r="AF1035" s="100"/>
      <c r="AG1035" s="100"/>
      <c r="AH1035" s="100"/>
      <c r="AI1035" s="100"/>
      <c r="AJ1035" s="100"/>
      <c r="AK1035" s="100"/>
      <c r="AL1035" s="100"/>
      <c r="AM1035" s="100"/>
      <c r="AN1035" s="100"/>
      <c r="AO1035" s="100"/>
      <c r="AP1035" s="100"/>
      <c r="AQ1035" s="100"/>
      <c r="AR1035" s="100"/>
      <c r="AS1035" s="100"/>
      <c r="AT1035" s="100"/>
      <c r="AU1035" s="100"/>
    </row>
    <row r="1036" spans="2:47" s="35" customFormat="1" ht="13.8">
      <c r="B1036" s="115"/>
      <c r="C1036" s="115"/>
      <c r="D1036" s="120" t="s">
        <v>160</v>
      </c>
      <c r="E1036" s="114" t="s">
        <v>44</v>
      </c>
      <c r="F1036" s="149">
        <v>12</v>
      </c>
      <c r="G1036" s="184"/>
      <c r="H1036" s="114">
        <f t="shared" si="15"/>
        <v>0</v>
      </c>
      <c r="I1036" s="103"/>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c r="AN1036" s="97"/>
      <c r="AO1036" s="97"/>
      <c r="AP1036" s="97"/>
      <c r="AQ1036" s="97"/>
      <c r="AR1036" s="97"/>
      <c r="AS1036" s="97"/>
      <c r="AT1036" s="97"/>
      <c r="AU1036" s="97"/>
    </row>
    <row r="1037" spans="2:47" s="35" customFormat="1" ht="13.8">
      <c r="B1037" s="115"/>
      <c r="C1037" s="115"/>
      <c r="D1037" s="115"/>
      <c r="E1037" s="115"/>
      <c r="F1037" s="115"/>
      <c r="G1037" s="115"/>
      <c r="H1037" s="114"/>
      <c r="I1037" s="103"/>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c r="AN1037" s="97"/>
      <c r="AO1037" s="97"/>
      <c r="AP1037" s="97"/>
      <c r="AQ1037" s="97"/>
      <c r="AR1037" s="97"/>
      <c r="AS1037" s="97"/>
      <c r="AT1037" s="97"/>
      <c r="AU1037" s="97"/>
    </row>
    <row r="1038" spans="2:47" s="48" customFormat="1" ht="12">
      <c r="B1038" s="115"/>
      <c r="C1038" s="115"/>
      <c r="D1038" s="115"/>
      <c r="E1038" s="115"/>
      <c r="F1038" s="115"/>
      <c r="G1038" s="115"/>
      <c r="H1038" s="114"/>
      <c r="I1038" s="103"/>
      <c r="J1038" s="100"/>
      <c r="K1038" s="100"/>
      <c r="L1038" s="100"/>
      <c r="M1038" s="100"/>
      <c r="N1038" s="100"/>
      <c r="O1038" s="100"/>
      <c r="P1038" s="100"/>
      <c r="Q1038" s="100"/>
      <c r="R1038" s="100"/>
      <c r="S1038" s="100"/>
      <c r="T1038" s="100"/>
      <c r="U1038" s="100"/>
      <c r="V1038" s="100"/>
      <c r="W1038" s="100"/>
      <c r="X1038" s="100"/>
      <c r="Y1038" s="100"/>
      <c r="Z1038" s="100"/>
      <c r="AA1038" s="100"/>
      <c r="AB1038" s="100"/>
      <c r="AC1038" s="100"/>
      <c r="AD1038" s="100"/>
      <c r="AE1038" s="100"/>
      <c r="AF1038" s="100"/>
      <c r="AG1038" s="100"/>
      <c r="AH1038" s="100"/>
      <c r="AI1038" s="100"/>
      <c r="AJ1038" s="100"/>
      <c r="AK1038" s="100"/>
      <c r="AL1038" s="100"/>
      <c r="AM1038" s="100"/>
      <c r="AN1038" s="100"/>
      <c r="AO1038" s="100"/>
      <c r="AP1038" s="100"/>
      <c r="AQ1038" s="100"/>
      <c r="AR1038" s="100"/>
      <c r="AS1038" s="100"/>
      <c r="AT1038" s="100"/>
      <c r="AU1038" s="100"/>
    </row>
    <row r="1039" spans="2:47" s="101" customFormat="1" ht="11.4">
      <c r="B1039" s="115"/>
      <c r="C1039" s="115"/>
      <c r="D1039" s="115"/>
      <c r="E1039" s="115"/>
      <c r="F1039" s="115"/>
      <c r="G1039" s="115"/>
      <c r="H1039" s="114"/>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3"/>
      <c r="AR1039" s="103"/>
      <c r="AS1039" s="103"/>
      <c r="AT1039" s="103"/>
      <c r="AU1039" s="103"/>
    </row>
    <row r="1040" spans="2:47" s="101" customFormat="1" ht="11.4">
      <c r="B1040" s="115"/>
      <c r="C1040" s="115"/>
      <c r="D1040" s="115"/>
      <c r="E1040" s="115"/>
      <c r="F1040" s="115"/>
      <c r="G1040" s="115"/>
      <c r="H1040" s="114"/>
      <c r="I1040" s="103"/>
      <c r="J1040" s="103"/>
      <c r="K1040" s="103"/>
      <c r="L1040" s="103"/>
      <c r="M1040" s="103"/>
      <c r="N1040" s="103"/>
      <c r="O1040" s="103"/>
      <c r="P1040" s="103"/>
      <c r="Q1040" s="103"/>
      <c r="R1040" s="103"/>
      <c r="S1040" s="103"/>
      <c r="T1040" s="103"/>
      <c r="U1040" s="103"/>
      <c r="V1040" s="103"/>
      <c r="W1040" s="103"/>
      <c r="X1040" s="103"/>
      <c r="Y1040" s="103"/>
      <c r="Z1040" s="103"/>
      <c r="AA1040" s="103"/>
      <c r="AB1040" s="103"/>
      <c r="AC1040" s="103"/>
      <c r="AD1040" s="103"/>
      <c r="AE1040" s="103"/>
      <c r="AF1040" s="103"/>
      <c r="AG1040" s="103"/>
      <c r="AH1040" s="103"/>
      <c r="AI1040" s="103"/>
      <c r="AJ1040" s="103"/>
      <c r="AK1040" s="103"/>
      <c r="AL1040" s="103"/>
      <c r="AM1040" s="103"/>
      <c r="AN1040" s="103"/>
      <c r="AO1040" s="103"/>
      <c r="AP1040" s="103"/>
      <c r="AQ1040" s="103"/>
      <c r="AR1040" s="103"/>
      <c r="AS1040" s="103"/>
      <c r="AT1040" s="103"/>
      <c r="AU1040" s="103"/>
    </row>
    <row r="1041" spans="1:47" s="101" customFormat="1" ht="11.4">
      <c r="A1041" s="101">
        <v>1610</v>
      </c>
      <c r="B1041" s="115"/>
      <c r="C1041" s="115"/>
      <c r="D1041" s="115"/>
      <c r="E1041" s="115"/>
      <c r="F1041" s="115"/>
      <c r="G1041" s="115"/>
      <c r="H1041" s="114"/>
      <c r="I1041" s="103"/>
      <c r="J1041" s="103"/>
      <c r="K1041" s="103"/>
      <c r="L1041" s="103"/>
      <c r="M1041" s="103"/>
      <c r="N1041" s="103"/>
      <c r="O1041" s="103"/>
      <c r="P1041" s="103"/>
      <c r="Q1041" s="103"/>
      <c r="R1041" s="103"/>
      <c r="S1041" s="103"/>
      <c r="T1041" s="103"/>
      <c r="U1041" s="103"/>
      <c r="V1041" s="103"/>
      <c r="W1041" s="103"/>
      <c r="X1041" s="103"/>
      <c r="Y1041" s="103"/>
      <c r="Z1041" s="103"/>
      <c r="AA1041" s="103"/>
      <c r="AB1041" s="103"/>
      <c r="AC1041" s="103"/>
      <c r="AD1041" s="103"/>
      <c r="AE1041" s="103"/>
      <c r="AF1041" s="103"/>
      <c r="AG1041" s="103"/>
      <c r="AH1041" s="103"/>
      <c r="AI1041" s="103"/>
      <c r="AJ1041" s="103"/>
      <c r="AK1041" s="103"/>
      <c r="AL1041" s="103"/>
      <c r="AM1041" s="103"/>
      <c r="AN1041" s="103"/>
      <c r="AO1041" s="103"/>
      <c r="AP1041" s="103"/>
      <c r="AQ1041" s="103"/>
      <c r="AR1041" s="103"/>
      <c r="AS1041" s="103"/>
      <c r="AT1041" s="103"/>
      <c r="AU1041" s="103"/>
    </row>
    <row r="1042" spans="1:47" s="101" customFormat="1" ht="11.4">
      <c r="B1042" s="115"/>
      <c r="C1042" s="115"/>
      <c r="D1042" s="115"/>
      <c r="E1042" s="115"/>
      <c r="F1042" s="115"/>
      <c r="G1042" s="115"/>
      <c r="H1042" s="114"/>
      <c r="I1042" s="103"/>
      <c r="J1042" s="103"/>
      <c r="K1042" s="103"/>
      <c r="L1042" s="103"/>
      <c r="M1042" s="103"/>
      <c r="N1042" s="103"/>
      <c r="O1042" s="103"/>
      <c r="P1042" s="103"/>
      <c r="Q1042" s="103"/>
      <c r="R1042" s="103"/>
      <c r="S1042" s="103"/>
      <c r="T1042" s="103"/>
      <c r="U1042" s="103"/>
      <c r="V1042" s="103"/>
      <c r="W1042" s="103"/>
      <c r="X1042" s="103"/>
      <c r="Y1042" s="103"/>
      <c r="Z1042" s="103"/>
      <c r="AA1042" s="103"/>
      <c r="AB1042" s="103"/>
      <c r="AC1042" s="103"/>
      <c r="AD1042" s="103"/>
      <c r="AE1042" s="103"/>
      <c r="AF1042" s="103"/>
      <c r="AG1042" s="103"/>
      <c r="AH1042" s="103"/>
      <c r="AI1042" s="103"/>
      <c r="AJ1042" s="103"/>
      <c r="AK1042" s="103"/>
      <c r="AL1042" s="103"/>
      <c r="AM1042" s="103"/>
      <c r="AN1042" s="103"/>
      <c r="AO1042" s="103"/>
      <c r="AP1042" s="103"/>
      <c r="AQ1042" s="103"/>
      <c r="AR1042" s="103"/>
      <c r="AS1042" s="103"/>
      <c r="AT1042" s="103"/>
      <c r="AU1042" s="103"/>
    </row>
    <row r="1043" spans="1:47" s="101" customFormat="1" ht="11.4">
      <c r="A1043" s="101">
        <v>1611</v>
      </c>
      <c r="B1043" s="115"/>
      <c r="C1043" s="115"/>
      <c r="D1043" s="115"/>
      <c r="E1043" s="115"/>
      <c r="F1043" s="115"/>
      <c r="G1043" s="115"/>
      <c r="H1043" s="114"/>
      <c r="I1043" s="103"/>
      <c r="J1043" s="103"/>
      <c r="K1043" s="103"/>
      <c r="L1043" s="103"/>
      <c r="M1043" s="103"/>
      <c r="N1043" s="103"/>
      <c r="O1043" s="103"/>
      <c r="P1043" s="103"/>
      <c r="Q1043" s="103"/>
      <c r="R1043" s="103"/>
      <c r="S1043" s="103"/>
      <c r="T1043" s="103"/>
      <c r="U1043" s="103"/>
      <c r="V1043" s="103"/>
      <c r="W1043" s="103"/>
      <c r="X1043" s="103"/>
      <c r="Y1043" s="103"/>
      <c r="Z1043" s="103"/>
      <c r="AA1043" s="103"/>
      <c r="AB1043" s="103"/>
      <c r="AC1043" s="103"/>
      <c r="AD1043" s="103"/>
      <c r="AE1043" s="103"/>
      <c r="AF1043" s="103"/>
      <c r="AG1043" s="103"/>
      <c r="AH1043" s="103"/>
      <c r="AI1043" s="103"/>
      <c r="AJ1043" s="103"/>
      <c r="AK1043" s="103"/>
      <c r="AL1043" s="103"/>
      <c r="AM1043" s="103"/>
      <c r="AN1043" s="103"/>
      <c r="AO1043" s="103"/>
      <c r="AP1043" s="103"/>
      <c r="AQ1043" s="103"/>
      <c r="AR1043" s="103"/>
      <c r="AS1043" s="103"/>
      <c r="AT1043" s="103"/>
      <c r="AU1043" s="103"/>
    </row>
    <row r="1044" spans="1:47" s="101" customFormat="1" ht="11.4">
      <c r="B1044" s="115"/>
      <c r="C1044" s="115"/>
      <c r="D1044" s="115"/>
      <c r="E1044" s="115"/>
      <c r="F1044" s="115"/>
      <c r="G1044" s="115"/>
      <c r="H1044" s="114"/>
      <c r="I1044" s="103"/>
      <c r="J1044" s="103"/>
      <c r="K1044" s="103"/>
      <c r="L1044" s="103"/>
      <c r="M1044" s="103"/>
      <c r="N1044" s="103"/>
      <c r="O1044" s="103"/>
      <c r="P1044" s="103"/>
      <c r="Q1044" s="103"/>
      <c r="R1044" s="103"/>
      <c r="S1044" s="103"/>
      <c r="T1044" s="103"/>
      <c r="U1044" s="103"/>
      <c r="V1044" s="103"/>
      <c r="W1044" s="103"/>
      <c r="X1044" s="103"/>
      <c r="Y1044" s="103"/>
      <c r="Z1044" s="103"/>
      <c r="AA1044" s="103"/>
      <c r="AB1044" s="103"/>
      <c r="AC1044" s="103"/>
      <c r="AD1044" s="103"/>
      <c r="AE1044" s="103"/>
      <c r="AF1044" s="103"/>
      <c r="AG1044" s="103"/>
      <c r="AH1044" s="103"/>
      <c r="AI1044" s="103"/>
      <c r="AJ1044" s="103"/>
      <c r="AK1044" s="103"/>
      <c r="AL1044" s="103"/>
      <c r="AM1044" s="103"/>
      <c r="AN1044" s="103"/>
      <c r="AO1044" s="103"/>
      <c r="AP1044" s="103"/>
      <c r="AQ1044" s="103"/>
      <c r="AR1044" s="103"/>
      <c r="AS1044" s="103"/>
      <c r="AT1044" s="103"/>
      <c r="AU1044" s="103"/>
    </row>
    <row r="1045" spans="1:47" s="101" customFormat="1" ht="11.4">
      <c r="A1045" s="101">
        <v>1612</v>
      </c>
      <c r="B1045" s="115"/>
      <c r="C1045" s="115"/>
      <c r="D1045" s="115"/>
      <c r="E1045" s="115"/>
      <c r="F1045" s="115"/>
      <c r="G1045" s="115"/>
      <c r="H1045" s="114"/>
      <c r="I1045" s="103"/>
      <c r="J1045" s="103"/>
      <c r="K1045" s="103"/>
      <c r="L1045" s="103"/>
      <c r="M1045" s="103"/>
      <c r="N1045" s="103"/>
      <c r="O1045" s="103"/>
      <c r="P1045" s="103"/>
      <c r="Q1045" s="103"/>
      <c r="R1045" s="103"/>
      <c r="S1045" s="103"/>
      <c r="T1045" s="103"/>
      <c r="U1045" s="103"/>
      <c r="V1045" s="103"/>
      <c r="W1045" s="103"/>
      <c r="X1045" s="103"/>
      <c r="Y1045" s="103"/>
      <c r="Z1045" s="103"/>
      <c r="AA1045" s="103"/>
      <c r="AB1045" s="103"/>
      <c r="AC1045" s="103"/>
      <c r="AD1045" s="103"/>
      <c r="AE1045" s="103"/>
      <c r="AF1045" s="103"/>
      <c r="AG1045" s="103"/>
      <c r="AH1045" s="103"/>
      <c r="AI1045" s="103"/>
      <c r="AJ1045" s="103"/>
      <c r="AK1045" s="103"/>
      <c r="AL1045" s="103"/>
      <c r="AM1045" s="103"/>
      <c r="AN1045" s="103"/>
      <c r="AO1045" s="103"/>
      <c r="AP1045" s="103"/>
      <c r="AQ1045" s="103"/>
      <c r="AR1045" s="103"/>
      <c r="AS1045" s="103"/>
      <c r="AT1045" s="103"/>
      <c r="AU1045" s="103"/>
    </row>
    <row r="1046" spans="1:47" s="101" customFormat="1" ht="11.4">
      <c r="B1046" s="115"/>
      <c r="C1046" s="115"/>
      <c r="D1046" s="115"/>
      <c r="E1046" s="115"/>
      <c r="F1046" s="115"/>
      <c r="G1046" s="115"/>
      <c r="H1046" s="114"/>
      <c r="I1046" s="103"/>
      <c r="J1046" s="103"/>
      <c r="K1046" s="103"/>
      <c r="L1046" s="103"/>
      <c r="M1046" s="103"/>
      <c r="N1046" s="103"/>
      <c r="O1046" s="103"/>
      <c r="P1046" s="103"/>
      <c r="Q1046" s="103"/>
      <c r="R1046" s="103"/>
      <c r="S1046" s="103"/>
      <c r="T1046" s="103"/>
      <c r="U1046" s="103"/>
      <c r="V1046" s="103"/>
      <c r="W1046" s="103"/>
      <c r="X1046" s="103"/>
      <c r="Y1046" s="103"/>
      <c r="Z1046" s="103"/>
      <c r="AA1046" s="103"/>
      <c r="AB1046" s="103"/>
      <c r="AC1046" s="103"/>
      <c r="AD1046" s="103"/>
      <c r="AE1046" s="103"/>
      <c r="AF1046" s="103"/>
      <c r="AG1046" s="103"/>
      <c r="AH1046" s="103"/>
      <c r="AI1046" s="103"/>
      <c r="AJ1046" s="103"/>
      <c r="AK1046" s="103"/>
      <c r="AL1046" s="103"/>
      <c r="AM1046" s="103"/>
      <c r="AN1046" s="103"/>
      <c r="AO1046" s="103"/>
      <c r="AP1046" s="103"/>
      <c r="AQ1046" s="103"/>
      <c r="AR1046" s="103"/>
      <c r="AS1046" s="103"/>
      <c r="AT1046" s="103"/>
      <c r="AU1046" s="103"/>
    </row>
    <row r="1047" spans="1:47" s="101" customFormat="1" ht="11.4">
      <c r="A1047" s="101">
        <v>1613</v>
      </c>
      <c r="B1047" s="115"/>
      <c r="C1047" s="115"/>
      <c r="D1047" s="115"/>
      <c r="E1047" s="115"/>
      <c r="F1047" s="115"/>
      <c r="G1047" s="115"/>
      <c r="H1047" s="114"/>
      <c r="I1047" s="103"/>
      <c r="J1047" s="103"/>
      <c r="K1047" s="103"/>
      <c r="L1047" s="103"/>
      <c r="M1047" s="103"/>
      <c r="N1047" s="103"/>
      <c r="O1047" s="103"/>
      <c r="P1047" s="103"/>
      <c r="Q1047" s="103"/>
      <c r="R1047" s="103"/>
      <c r="S1047" s="103"/>
      <c r="T1047" s="103"/>
      <c r="U1047" s="103"/>
      <c r="V1047" s="103"/>
      <c r="W1047" s="103"/>
      <c r="X1047" s="103"/>
      <c r="Y1047" s="103"/>
      <c r="Z1047" s="103"/>
      <c r="AA1047" s="103"/>
      <c r="AB1047" s="103"/>
      <c r="AC1047" s="103"/>
      <c r="AD1047" s="103"/>
      <c r="AE1047" s="103"/>
      <c r="AF1047" s="103"/>
      <c r="AG1047" s="103"/>
      <c r="AH1047" s="103"/>
      <c r="AI1047" s="103"/>
      <c r="AJ1047" s="103"/>
      <c r="AK1047" s="103"/>
      <c r="AL1047" s="103"/>
      <c r="AM1047" s="103"/>
      <c r="AN1047" s="103"/>
      <c r="AO1047" s="103"/>
      <c r="AP1047" s="103"/>
      <c r="AQ1047" s="103"/>
      <c r="AR1047" s="103"/>
      <c r="AS1047" s="103"/>
      <c r="AT1047" s="103"/>
      <c r="AU1047" s="103"/>
    </row>
    <row r="1048" spans="1:47" s="101" customFormat="1" ht="11.4">
      <c r="B1048" s="115"/>
      <c r="C1048" s="115"/>
      <c r="D1048" s="115"/>
      <c r="E1048" s="115"/>
      <c r="F1048" s="115"/>
      <c r="G1048" s="115"/>
      <c r="H1048" s="114"/>
      <c r="I1048" s="103"/>
      <c r="J1048" s="103"/>
      <c r="K1048" s="103"/>
      <c r="L1048" s="103"/>
      <c r="M1048" s="103"/>
      <c r="N1048" s="103"/>
      <c r="O1048" s="103"/>
      <c r="P1048" s="103"/>
      <c r="Q1048" s="103"/>
      <c r="R1048" s="103"/>
      <c r="S1048" s="103"/>
      <c r="T1048" s="103"/>
      <c r="U1048" s="103"/>
      <c r="V1048" s="103"/>
      <c r="W1048" s="103"/>
      <c r="X1048" s="103"/>
      <c r="Y1048" s="103"/>
      <c r="Z1048" s="103"/>
      <c r="AA1048" s="103"/>
      <c r="AB1048" s="103"/>
      <c r="AC1048" s="103"/>
      <c r="AD1048" s="103"/>
      <c r="AE1048" s="103"/>
      <c r="AF1048" s="103"/>
      <c r="AG1048" s="103"/>
      <c r="AH1048" s="103"/>
      <c r="AI1048" s="103"/>
      <c r="AJ1048" s="103"/>
      <c r="AK1048" s="103"/>
      <c r="AL1048" s="103"/>
      <c r="AM1048" s="103"/>
      <c r="AN1048" s="103"/>
      <c r="AO1048" s="103"/>
      <c r="AP1048" s="103"/>
      <c r="AQ1048" s="103"/>
      <c r="AR1048" s="103"/>
      <c r="AS1048" s="103"/>
      <c r="AT1048" s="103"/>
      <c r="AU1048" s="103"/>
    </row>
    <row r="1049" spans="1:47" s="101" customFormat="1" ht="11.4">
      <c r="A1049" s="101">
        <v>1590</v>
      </c>
      <c r="B1049" s="115"/>
      <c r="C1049" s="115"/>
      <c r="D1049" s="115"/>
      <c r="E1049" s="115"/>
      <c r="F1049" s="115"/>
      <c r="G1049" s="115"/>
      <c r="H1049" s="114"/>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3"/>
      <c r="AR1049" s="103"/>
      <c r="AS1049" s="103"/>
      <c r="AT1049" s="103"/>
      <c r="AU1049" s="103"/>
    </row>
    <row r="1050" spans="1:47" s="101" customFormat="1" ht="11.4">
      <c r="B1050" s="115"/>
      <c r="C1050" s="115"/>
      <c r="D1050" s="115"/>
      <c r="E1050" s="115"/>
      <c r="F1050" s="115"/>
      <c r="G1050" s="115"/>
      <c r="H1050" s="114"/>
      <c r="I1050" s="103"/>
      <c r="J1050" s="103"/>
      <c r="K1050" s="103"/>
      <c r="L1050" s="103"/>
      <c r="M1050" s="103"/>
      <c r="N1050" s="103"/>
      <c r="O1050" s="103"/>
      <c r="P1050" s="103"/>
      <c r="Q1050" s="103"/>
      <c r="R1050" s="103"/>
      <c r="S1050" s="103"/>
      <c r="T1050" s="103"/>
      <c r="U1050" s="103"/>
      <c r="V1050" s="103"/>
      <c r="W1050" s="103"/>
      <c r="X1050" s="103"/>
      <c r="Y1050" s="103"/>
      <c r="Z1050" s="103"/>
      <c r="AA1050" s="103"/>
      <c r="AB1050" s="103"/>
      <c r="AC1050" s="103"/>
      <c r="AD1050" s="103"/>
      <c r="AE1050" s="103"/>
      <c r="AF1050" s="103"/>
      <c r="AG1050" s="103"/>
      <c r="AH1050" s="103"/>
      <c r="AI1050" s="103"/>
      <c r="AJ1050" s="103"/>
      <c r="AK1050" s="103"/>
      <c r="AL1050" s="103"/>
      <c r="AM1050" s="103"/>
      <c r="AN1050" s="103"/>
      <c r="AO1050" s="103"/>
      <c r="AP1050" s="103"/>
      <c r="AQ1050" s="103"/>
      <c r="AR1050" s="103"/>
      <c r="AS1050" s="103"/>
      <c r="AT1050" s="103"/>
      <c r="AU1050" s="103"/>
    </row>
    <row r="1051" spans="1:47" s="101" customFormat="1" ht="11.4">
      <c r="A1051" s="101">
        <v>1666</v>
      </c>
      <c r="B1051" s="115"/>
      <c r="C1051" s="115"/>
      <c r="D1051" s="115"/>
      <c r="E1051" s="115"/>
      <c r="F1051" s="115"/>
      <c r="G1051" s="115"/>
      <c r="H1051" s="114"/>
      <c r="I1051" s="103"/>
      <c r="J1051" s="103"/>
      <c r="K1051" s="103"/>
      <c r="L1051" s="103"/>
      <c r="M1051" s="103"/>
      <c r="N1051" s="103"/>
      <c r="O1051" s="103"/>
      <c r="P1051" s="103"/>
      <c r="Q1051" s="103"/>
      <c r="R1051" s="103"/>
      <c r="S1051" s="103"/>
      <c r="T1051" s="103"/>
      <c r="U1051" s="103"/>
      <c r="V1051" s="103"/>
      <c r="W1051" s="103"/>
      <c r="X1051" s="103"/>
      <c r="Y1051" s="103"/>
      <c r="Z1051" s="103"/>
      <c r="AA1051" s="103"/>
      <c r="AB1051" s="103"/>
      <c r="AC1051" s="103"/>
      <c r="AD1051" s="103"/>
      <c r="AE1051" s="103"/>
      <c r="AF1051" s="103"/>
      <c r="AG1051" s="103"/>
      <c r="AH1051" s="103"/>
      <c r="AI1051" s="103"/>
      <c r="AJ1051" s="103"/>
      <c r="AK1051" s="103"/>
      <c r="AL1051" s="103"/>
      <c r="AM1051" s="103"/>
      <c r="AN1051" s="103"/>
      <c r="AO1051" s="103"/>
      <c r="AP1051" s="103"/>
      <c r="AQ1051" s="103"/>
      <c r="AR1051" s="103"/>
      <c r="AS1051" s="103"/>
      <c r="AT1051" s="103"/>
      <c r="AU1051" s="103"/>
    </row>
    <row r="1052" spans="1:47" s="101" customFormat="1" ht="11.4">
      <c r="B1052" s="115"/>
      <c r="C1052" s="115"/>
      <c r="D1052" s="115"/>
      <c r="E1052" s="115"/>
      <c r="F1052" s="115"/>
      <c r="G1052" s="115"/>
      <c r="H1052" s="114"/>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3"/>
      <c r="AR1052" s="103"/>
      <c r="AS1052" s="103"/>
      <c r="AT1052" s="103"/>
      <c r="AU1052" s="103"/>
    </row>
    <row r="1053" spans="1:47" s="101" customFormat="1" ht="11.4">
      <c r="B1053" s="115"/>
      <c r="C1053" s="115"/>
      <c r="D1053" s="115"/>
      <c r="E1053" s="115"/>
      <c r="F1053" s="115"/>
      <c r="G1053" s="115"/>
      <c r="H1053" s="114"/>
      <c r="I1053" s="103"/>
      <c r="J1053" s="103"/>
      <c r="K1053" s="103"/>
      <c r="L1053" s="103"/>
      <c r="M1053" s="103"/>
      <c r="N1053" s="103"/>
      <c r="O1053" s="103"/>
      <c r="P1053" s="103"/>
      <c r="Q1053" s="103"/>
      <c r="R1053" s="103"/>
      <c r="S1053" s="103"/>
      <c r="T1053" s="103"/>
      <c r="U1053" s="103"/>
      <c r="V1053" s="103"/>
      <c r="W1053" s="103"/>
      <c r="X1053" s="103"/>
      <c r="Y1053" s="103"/>
      <c r="Z1053" s="103"/>
      <c r="AA1053" s="103"/>
      <c r="AB1053" s="103"/>
      <c r="AC1053" s="103"/>
      <c r="AD1053" s="103"/>
      <c r="AE1053" s="103"/>
      <c r="AF1053" s="103"/>
      <c r="AG1053" s="103"/>
      <c r="AH1053" s="103"/>
      <c r="AI1053" s="103"/>
      <c r="AJ1053" s="103"/>
      <c r="AK1053" s="103"/>
      <c r="AL1053" s="103"/>
      <c r="AM1053" s="103"/>
      <c r="AN1053" s="103"/>
      <c r="AO1053" s="103"/>
      <c r="AP1053" s="103"/>
      <c r="AQ1053" s="103"/>
      <c r="AR1053" s="103"/>
      <c r="AS1053" s="103"/>
      <c r="AT1053" s="103"/>
      <c r="AU1053" s="103"/>
    </row>
    <row r="1054" spans="1:47" s="101" customFormat="1" ht="11.4">
      <c r="B1054" s="115"/>
      <c r="C1054" s="115"/>
      <c r="D1054" s="115"/>
      <c r="E1054" s="115"/>
      <c r="F1054" s="115"/>
      <c r="G1054" s="115"/>
      <c r="H1054" s="114"/>
      <c r="I1054" s="103"/>
      <c r="J1054" s="103"/>
      <c r="K1054" s="103"/>
      <c r="L1054" s="10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03"/>
      <c r="AG1054" s="103"/>
      <c r="AH1054" s="103"/>
      <c r="AI1054" s="103"/>
      <c r="AJ1054" s="103"/>
      <c r="AK1054" s="103"/>
      <c r="AL1054" s="103"/>
      <c r="AM1054" s="103"/>
      <c r="AN1054" s="103"/>
      <c r="AO1054" s="103"/>
      <c r="AP1054" s="103"/>
      <c r="AQ1054" s="103"/>
      <c r="AR1054" s="103"/>
      <c r="AS1054" s="103"/>
      <c r="AT1054" s="103"/>
      <c r="AU1054" s="103"/>
    </row>
    <row r="1055" spans="1:47" s="101" customFormat="1" ht="11.4">
      <c r="B1055" s="115"/>
      <c r="C1055" s="115"/>
      <c r="D1055" s="115"/>
      <c r="E1055" s="115"/>
      <c r="F1055" s="115"/>
      <c r="G1055" s="115"/>
      <c r="H1055" s="114"/>
      <c r="I1055" s="103"/>
      <c r="J1055" s="103"/>
      <c r="K1055" s="103"/>
      <c r="L1055" s="103"/>
      <c r="M1055" s="103"/>
      <c r="N1055" s="103"/>
      <c r="O1055" s="103"/>
      <c r="P1055" s="103"/>
      <c r="Q1055" s="103"/>
      <c r="R1055" s="103"/>
      <c r="S1055" s="103"/>
      <c r="T1055" s="103"/>
      <c r="U1055" s="103"/>
      <c r="V1055" s="103"/>
      <c r="W1055" s="103"/>
      <c r="X1055" s="103"/>
      <c r="Y1055" s="103"/>
      <c r="Z1055" s="103"/>
      <c r="AA1055" s="103"/>
      <c r="AB1055" s="103"/>
      <c r="AC1055" s="103"/>
      <c r="AD1055" s="103"/>
      <c r="AE1055" s="103"/>
      <c r="AF1055" s="103"/>
      <c r="AG1055" s="103"/>
      <c r="AH1055" s="103"/>
      <c r="AI1055" s="103"/>
      <c r="AJ1055" s="103"/>
      <c r="AK1055" s="103"/>
      <c r="AL1055" s="103"/>
      <c r="AM1055" s="103"/>
      <c r="AN1055" s="103"/>
      <c r="AO1055" s="103"/>
      <c r="AP1055" s="103"/>
      <c r="AQ1055" s="103"/>
      <c r="AR1055" s="103"/>
      <c r="AS1055" s="103"/>
      <c r="AT1055" s="103"/>
      <c r="AU1055" s="103"/>
    </row>
    <row r="1056" spans="1:47" s="101" customFormat="1" ht="11.4">
      <c r="B1056" s="115"/>
      <c r="C1056" s="115"/>
      <c r="D1056" s="115"/>
      <c r="E1056" s="115"/>
      <c r="F1056" s="115"/>
      <c r="G1056" s="115"/>
      <c r="H1056" s="114"/>
      <c r="I1056" s="103"/>
      <c r="J1056" s="103"/>
      <c r="K1056" s="103"/>
      <c r="L1056" s="103"/>
      <c r="M1056" s="103"/>
      <c r="N1056" s="103"/>
      <c r="O1056" s="103"/>
      <c r="P1056" s="103"/>
      <c r="Q1056" s="103"/>
      <c r="R1056" s="103"/>
      <c r="S1056" s="103"/>
      <c r="T1056" s="103"/>
      <c r="U1056" s="103"/>
      <c r="V1056" s="103"/>
      <c r="W1056" s="103"/>
      <c r="X1056" s="103"/>
      <c r="Y1056" s="103"/>
      <c r="Z1056" s="103"/>
      <c r="AA1056" s="103"/>
      <c r="AB1056" s="103"/>
      <c r="AC1056" s="103"/>
      <c r="AD1056" s="103"/>
      <c r="AE1056" s="103"/>
      <c r="AF1056" s="103"/>
      <c r="AG1056" s="103"/>
      <c r="AH1056" s="103"/>
      <c r="AI1056" s="103"/>
      <c r="AJ1056" s="103"/>
      <c r="AK1056" s="103"/>
      <c r="AL1056" s="103"/>
      <c r="AM1056" s="103"/>
      <c r="AN1056" s="103"/>
      <c r="AO1056" s="103"/>
      <c r="AP1056" s="103"/>
      <c r="AQ1056" s="103"/>
      <c r="AR1056" s="103"/>
      <c r="AS1056" s="103"/>
      <c r="AT1056" s="103"/>
      <c r="AU1056" s="103"/>
    </row>
    <row r="1057" spans="2:47" s="101" customFormat="1" ht="11.4">
      <c r="B1057" s="115"/>
      <c r="C1057" s="115"/>
      <c r="D1057" s="115"/>
      <c r="E1057" s="115"/>
      <c r="F1057" s="115"/>
      <c r="G1057" s="115"/>
      <c r="H1057" s="114"/>
      <c r="I1057" s="103"/>
      <c r="J1057" s="103"/>
      <c r="K1057" s="103"/>
      <c r="L1057" s="103"/>
      <c r="M1057" s="103"/>
      <c r="N1057" s="103"/>
      <c r="O1057" s="103"/>
      <c r="P1057" s="103"/>
      <c r="Q1057" s="103"/>
      <c r="R1057" s="103"/>
      <c r="S1057" s="103"/>
      <c r="T1057" s="103"/>
      <c r="U1057" s="103"/>
      <c r="V1057" s="103"/>
      <c r="W1057" s="103"/>
      <c r="X1057" s="103"/>
      <c r="Y1057" s="103"/>
      <c r="Z1057" s="103"/>
      <c r="AA1057" s="103"/>
      <c r="AB1057" s="103"/>
      <c r="AC1057" s="103"/>
      <c r="AD1057" s="103"/>
      <c r="AE1057" s="103"/>
      <c r="AF1057" s="103"/>
      <c r="AG1057" s="103"/>
      <c r="AH1057" s="103"/>
      <c r="AI1057" s="103"/>
      <c r="AJ1057" s="103"/>
      <c r="AK1057" s="103"/>
      <c r="AL1057" s="103"/>
      <c r="AM1057" s="103"/>
      <c r="AN1057" s="103"/>
      <c r="AO1057" s="103"/>
      <c r="AP1057" s="103"/>
      <c r="AQ1057" s="103"/>
      <c r="AR1057" s="103"/>
      <c r="AS1057" s="103"/>
      <c r="AT1057" s="103"/>
      <c r="AU1057" s="103"/>
    </row>
    <row r="1058" spans="2:47" s="101" customFormat="1" ht="11.4">
      <c r="B1058" s="115"/>
      <c r="C1058" s="115"/>
      <c r="D1058" s="115"/>
      <c r="E1058" s="115"/>
      <c r="F1058" s="115"/>
      <c r="G1058" s="115"/>
      <c r="H1058" s="114"/>
      <c r="I1058" s="103"/>
      <c r="J1058" s="103"/>
      <c r="K1058" s="103"/>
      <c r="L1058" s="103"/>
      <c r="M1058" s="103"/>
      <c r="N1058" s="103"/>
      <c r="O1058" s="103"/>
      <c r="P1058" s="103"/>
      <c r="Q1058" s="103"/>
      <c r="R1058" s="103"/>
      <c r="S1058" s="103"/>
      <c r="T1058" s="103"/>
      <c r="U1058" s="103"/>
      <c r="V1058" s="103"/>
      <c r="W1058" s="103"/>
      <c r="X1058" s="103"/>
      <c r="Y1058" s="103"/>
      <c r="Z1058" s="103"/>
      <c r="AA1058" s="103"/>
      <c r="AB1058" s="103"/>
      <c r="AC1058" s="103"/>
      <c r="AD1058" s="103"/>
      <c r="AE1058" s="103"/>
      <c r="AF1058" s="103"/>
      <c r="AG1058" s="103"/>
      <c r="AH1058" s="103"/>
      <c r="AI1058" s="103"/>
      <c r="AJ1058" s="103"/>
      <c r="AK1058" s="103"/>
      <c r="AL1058" s="103"/>
      <c r="AM1058" s="103"/>
      <c r="AN1058" s="103"/>
      <c r="AO1058" s="103"/>
      <c r="AP1058" s="103"/>
      <c r="AQ1058" s="103"/>
      <c r="AR1058" s="103"/>
      <c r="AS1058" s="103"/>
      <c r="AT1058" s="103"/>
      <c r="AU1058" s="103"/>
    </row>
    <row r="1059" spans="2:47" s="101" customFormat="1" ht="11.4">
      <c r="B1059" s="115"/>
      <c r="C1059" s="115"/>
      <c r="D1059" s="115"/>
      <c r="E1059" s="115"/>
      <c r="F1059" s="115"/>
      <c r="G1059" s="115"/>
      <c r="H1059" s="114"/>
      <c r="I1059" s="103"/>
      <c r="J1059" s="103"/>
      <c r="K1059" s="103"/>
      <c r="L1059" s="103"/>
      <c r="M1059" s="103"/>
      <c r="N1059" s="103"/>
      <c r="O1059" s="103"/>
      <c r="P1059" s="103"/>
      <c r="Q1059" s="103"/>
      <c r="R1059" s="103"/>
      <c r="S1059" s="103"/>
      <c r="T1059" s="103"/>
      <c r="U1059" s="103"/>
      <c r="V1059" s="103"/>
      <c r="W1059" s="103"/>
      <c r="X1059" s="103"/>
      <c r="Y1059" s="103"/>
      <c r="Z1059" s="103"/>
      <c r="AA1059" s="103"/>
      <c r="AB1059" s="103"/>
      <c r="AC1059" s="103"/>
      <c r="AD1059" s="103"/>
      <c r="AE1059" s="103"/>
      <c r="AF1059" s="103"/>
      <c r="AG1059" s="103"/>
      <c r="AH1059" s="103"/>
      <c r="AI1059" s="103"/>
      <c r="AJ1059" s="103"/>
      <c r="AK1059" s="103"/>
      <c r="AL1059" s="103"/>
      <c r="AM1059" s="103"/>
      <c r="AN1059" s="103"/>
      <c r="AO1059" s="103"/>
      <c r="AP1059" s="103"/>
      <c r="AQ1059" s="103"/>
      <c r="AR1059" s="103"/>
      <c r="AS1059" s="103"/>
      <c r="AT1059" s="103"/>
      <c r="AU1059" s="103"/>
    </row>
    <row r="1060" spans="2:47" s="101" customFormat="1" ht="11.4">
      <c r="B1060" s="115"/>
      <c r="C1060" s="115"/>
      <c r="D1060" s="115"/>
      <c r="E1060" s="115"/>
      <c r="F1060" s="115"/>
      <c r="G1060" s="115"/>
      <c r="H1060" s="114"/>
      <c r="I1060" s="103"/>
      <c r="J1060" s="103"/>
      <c r="K1060" s="103"/>
      <c r="L1060" s="103"/>
      <c r="M1060" s="103"/>
      <c r="N1060" s="103"/>
      <c r="O1060" s="103"/>
      <c r="P1060" s="103"/>
      <c r="Q1060" s="103"/>
      <c r="R1060" s="103"/>
      <c r="S1060" s="103"/>
      <c r="T1060" s="103"/>
      <c r="U1060" s="103"/>
      <c r="V1060" s="103"/>
      <c r="W1060" s="103"/>
      <c r="X1060" s="103"/>
      <c r="Y1060" s="103"/>
      <c r="Z1060" s="103"/>
      <c r="AA1060" s="103"/>
      <c r="AB1060" s="103"/>
      <c r="AC1060" s="103"/>
      <c r="AD1060" s="103"/>
      <c r="AE1060" s="103"/>
      <c r="AF1060" s="103"/>
      <c r="AG1060" s="103"/>
      <c r="AH1060" s="103"/>
      <c r="AI1060" s="103"/>
      <c r="AJ1060" s="103"/>
      <c r="AK1060" s="103"/>
      <c r="AL1060" s="103"/>
      <c r="AM1060" s="103"/>
      <c r="AN1060" s="103"/>
      <c r="AO1060" s="103"/>
      <c r="AP1060" s="103"/>
      <c r="AQ1060" s="103"/>
      <c r="AR1060" s="103"/>
      <c r="AS1060" s="103"/>
      <c r="AT1060" s="103"/>
      <c r="AU1060" s="103"/>
    </row>
    <row r="1061" spans="2:47" s="101" customFormat="1" ht="11.4">
      <c r="B1061" s="115"/>
      <c r="C1061" s="115"/>
      <c r="D1061" s="115"/>
      <c r="E1061" s="115"/>
      <c r="F1061" s="115"/>
      <c r="G1061" s="115"/>
      <c r="H1061" s="114"/>
      <c r="I1061" s="103"/>
      <c r="J1061" s="103"/>
      <c r="K1061" s="103"/>
      <c r="L1061" s="103"/>
      <c r="M1061" s="103"/>
      <c r="N1061" s="103"/>
      <c r="O1061" s="103"/>
      <c r="P1061" s="103"/>
      <c r="Q1061" s="103"/>
      <c r="R1061" s="103"/>
      <c r="S1061" s="103"/>
      <c r="T1061" s="103"/>
      <c r="U1061" s="103"/>
      <c r="V1061" s="103"/>
      <c r="W1061" s="103"/>
      <c r="X1061" s="103"/>
      <c r="Y1061" s="103"/>
      <c r="Z1061" s="103"/>
      <c r="AA1061" s="103"/>
      <c r="AB1061" s="103"/>
      <c r="AC1061" s="103"/>
      <c r="AD1061" s="103"/>
      <c r="AE1061" s="103"/>
      <c r="AF1061" s="103"/>
      <c r="AG1061" s="103"/>
      <c r="AH1061" s="103"/>
      <c r="AI1061" s="103"/>
      <c r="AJ1061" s="103"/>
      <c r="AK1061" s="103"/>
      <c r="AL1061" s="103"/>
      <c r="AM1061" s="103"/>
      <c r="AN1061" s="103"/>
      <c r="AO1061" s="103"/>
      <c r="AP1061" s="103"/>
      <c r="AQ1061" s="103"/>
      <c r="AR1061" s="103"/>
      <c r="AS1061" s="103"/>
      <c r="AT1061" s="103"/>
      <c r="AU1061" s="103"/>
    </row>
    <row r="1062" spans="2:47" s="101" customFormat="1" ht="11.4">
      <c r="B1062" s="115"/>
      <c r="C1062" s="115"/>
      <c r="D1062" s="115"/>
      <c r="E1062" s="115"/>
      <c r="F1062" s="115"/>
      <c r="G1062" s="115"/>
      <c r="H1062" s="114"/>
      <c r="I1062" s="103"/>
      <c r="J1062" s="103"/>
      <c r="K1062" s="103"/>
      <c r="L1062" s="103"/>
      <c r="M1062" s="103"/>
      <c r="N1062" s="103"/>
      <c r="O1062" s="103"/>
      <c r="P1062" s="103"/>
      <c r="Q1062" s="103"/>
      <c r="R1062" s="103"/>
      <c r="S1062" s="103"/>
      <c r="T1062" s="103"/>
      <c r="U1062" s="103"/>
      <c r="V1062" s="103"/>
      <c r="W1062" s="103"/>
      <c r="X1062" s="103"/>
      <c r="Y1062" s="103"/>
      <c r="Z1062" s="103"/>
      <c r="AA1062" s="103"/>
      <c r="AB1062" s="103"/>
      <c r="AC1062" s="103"/>
      <c r="AD1062" s="103"/>
      <c r="AE1062" s="103"/>
      <c r="AF1062" s="103"/>
      <c r="AG1062" s="103"/>
      <c r="AH1062" s="103"/>
      <c r="AI1062" s="103"/>
      <c r="AJ1062" s="103"/>
      <c r="AK1062" s="103"/>
      <c r="AL1062" s="103"/>
      <c r="AM1062" s="103"/>
      <c r="AN1062" s="103"/>
      <c r="AO1062" s="103"/>
      <c r="AP1062" s="103"/>
      <c r="AQ1062" s="103"/>
      <c r="AR1062" s="103"/>
      <c r="AS1062" s="103"/>
      <c r="AT1062" s="103"/>
      <c r="AU1062" s="103"/>
    </row>
    <row r="1063" spans="2:47" s="101" customFormat="1" ht="11.4">
      <c r="B1063" s="115"/>
      <c r="C1063" s="115"/>
      <c r="D1063" s="115"/>
      <c r="E1063" s="115"/>
      <c r="F1063" s="115"/>
      <c r="G1063" s="115"/>
      <c r="H1063" s="114"/>
      <c r="I1063" s="103"/>
      <c r="J1063" s="103"/>
      <c r="K1063" s="103"/>
      <c r="L1063" s="103"/>
      <c r="M1063" s="103"/>
      <c r="N1063" s="103"/>
      <c r="O1063" s="103"/>
      <c r="P1063" s="103"/>
      <c r="Q1063" s="103"/>
      <c r="R1063" s="103"/>
      <c r="S1063" s="103"/>
      <c r="T1063" s="103"/>
      <c r="U1063" s="103"/>
      <c r="V1063" s="103"/>
      <c r="W1063" s="103"/>
      <c r="X1063" s="103"/>
      <c r="Y1063" s="103"/>
      <c r="Z1063" s="103"/>
      <c r="AA1063" s="103"/>
      <c r="AB1063" s="103"/>
      <c r="AC1063" s="103"/>
      <c r="AD1063" s="103"/>
      <c r="AE1063" s="103"/>
      <c r="AF1063" s="103"/>
      <c r="AG1063" s="103"/>
      <c r="AH1063" s="103"/>
      <c r="AI1063" s="103"/>
      <c r="AJ1063" s="103"/>
      <c r="AK1063" s="103"/>
      <c r="AL1063" s="103"/>
      <c r="AM1063" s="103"/>
      <c r="AN1063" s="103"/>
      <c r="AO1063" s="103"/>
      <c r="AP1063" s="103"/>
      <c r="AQ1063" s="103"/>
      <c r="AR1063" s="103"/>
      <c r="AS1063" s="103"/>
      <c r="AT1063" s="103"/>
      <c r="AU1063" s="103"/>
    </row>
    <row r="1064" spans="2:47" s="101" customFormat="1" ht="11.4">
      <c r="B1064" s="115"/>
      <c r="C1064" s="115"/>
      <c r="D1064" s="115"/>
      <c r="E1064" s="115"/>
      <c r="F1064" s="115"/>
      <c r="G1064" s="115"/>
      <c r="H1064" s="114"/>
      <c r="I1064" s="103"/>
      <c r="J1064" s="103"/>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3"/>
      <c r="AN1064" s="103"/>
      <c r="AO1064" s="103"/>
      <c r="AP1064" s="103"/>
      <c r="AQ1064" s="103"/>
      <c r="AR1064" s="103"/>
      <c r="AS1064" s="103"/>
      <c r="AT1064" s="103"/>
      <c r="AU1064" s="103"/>
    </row>
    <row r="1065" spans="2:47" s="101" customFormat="1" ht="11.4">
      <c r="B1065" s="115"/>
      <c r="C1065" s="115"/>
      <c r="D1065" s="115"/>
      <c r="E1065" s="115"/>
      <c r="F1065" s="115"/>
      <c r="G1065" s="115"/>
      <c r="H1065" s="114"/>
      <c r="I1065" s="103"/>
      <c r="J1065" s="103"/>
      <c r="K1065" s="103"/>
      <c r="L1065" s="103"/>
      <c r="M1065" s="103"/>
      <c r="N1065" s="103"/>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3"/>
      <c r="AR1065" s="103"/>
      <c r="AS1065" s="103"/>
      <c r="AT1065" s="103"/>
      <c r="AU1065" s="103"/>
    </row>
    <row r="1066" spans="2:47" s="101" customFormat="1" ht="11.4">
      <c r="B1066" s="115"/>
      <c r="C1066" s="115"/>
      <c r="D1066" s="115"/>
      <c r="E1066" s="115"/>
      <c r="F1066" s="115"/>
      <c r="G1066" s="115"/>
      <c r="H1066" s="114"/>
      <c r="I1066" s="103"/>
      <c r="J1066" s="103"/>
      <c r="K1066" s="103"/>
      <c r="L1066" s="103"/>
      <c r="M1066" s="103"/>
      <c r="N1066" s="103"/>
      <c r="O1066" s="103"/>
      <c r="P1066" s="103"/>
      <c r="Q1066" s="103"/>
      <c r="R1066" s="103"/>
      <c r="S1066" s="103"/>
      <c r="T1066" s="103"/>
      <c r="U1066" s="103"/>
      <c r="V1066" s="103"/>
      <c r="W1066" s="103"/>
      <c r="X1066" s="103"/>
      <c r="Y1066" s="103"/>
      <c r="Z1066" s="103"/>
      <c r="AA1066" s="103"/>
      <c r="AB1066" s="103"/>
      <c r="AC1066" s="103"/>
      <c r="AD1066" s="103"/>
      <c r="AE1066" s="103"/>
      <c r="AF1066" s="103"/>
      <c r="AG1066" s="103"/>
      <c r="AH1066" s="103"/>
      <c r="AI1066" s="103"/>
      <c r="AJ1066" s="103"/>
      <c r="AK1066" s="103"/>
      <c r="AL1066" s="103"/>
      <c r="AM1066" s="103"/>
      <c r="AN1066" s="103"/>
      <c r="AO1066" s="103"/>
      <c r="AP1066" s="103"/>
      <c r="AQ1066" s="103"/>
      <c r="AR1066" s="103"/>
      <c r="AS1066" s="103"/>
      <c r="AT1066" s="103"/>
      <c r="AU1066" s="103"/>
    </row>
    <row r="1067" spans="2:47" s="101" customFormat="1" ht="11.4">
      <c r="B1067" s="115"/>
      <c r="C1067" s="115"/>
      <c r="D1067" s="115"/>
      <c r="E1067" s="115"/>
      <c r="F1067" s="115"/>
      <c r="G1067" s="115"/>
      <c r="H1067" s="114"/>
      <c r="I1067" s="103"/>
      <c r="J1067" s="103"/>
      <c r="K1067" s="103"/>
      <c r="L1067" s="103"/>
      <c r="M1067" s="103"/>
      <c r="N1067" s="103"/>
      <c r="O1067" s="103"/>
      <c r="P1067" s="103"/>
      <c r="Q1067" s="103"/>
      <c r="R1067" s="103"/>
      <c r="S1067" s="103"/>
      <c r="T1067" s="103"/>
      <c r="U1067" s="103"/>
      <c r="V1067" s="103"/>
      <c r="W1067" s="103"/>
      <c r="X1067" s="103"/>
      <c r="Y1067" s="103"/>
      <c r="Z1067" s="103"/>
      <c r="AA1067" s="103"/>
      <c r="AB1067" s="103"/>
      <c r="AC1067" s="103"/>
      <c r="AD1067" s="103"/>
      <c r="AE1067" s="103"/>
      <c r="AF1067" s="103"/>
      <c r="AG1067" s="103"/>
      <c r="AH1067" s="103"/>
      <c r="AI1067" s="103"/>
      <c r="AJ1067" s="103"/>
      <c r="AK1067" s="103"/>
      <c r="AL1067" s="103"/>
      <c r="AM1067" s="103"/>
      <c r="AN1067" s="103"/>
      <c r="AO1067" s="103"/>
      <c r="AP1067" s="103"/>
      <c r="AQ1067" s="103"/>
      <c r="AR1067" s="103"/>
      <c r="AS1067" s="103"/>
      <c r="AT1067" s="103"/>
      <c r="AU1067" s="103"/>
    </row>
    <row r="1068" spans="2:47" s="101" customFormat="1" ht="11.4">
      <c r="B1068" s="115"/>
      <c r="C1068" s="115"/>
      <c r="D1068" s="115"/>
      <c r="E1068" s="115"/>
      <c r="F1068" s="115"/>
      <c r="G1068" s="115"/>
      <c r="H1068" s="114"/>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3"/>
      <c r="AR1068" s="103"/>
      <c r="AS1068" s="103"/>
      <c r="AT1068" s="103"/>
      <c r="AU1068" s="103"/>
    </row>
    <row r="1069" spans="2:47" s="101" customFormat="1" ht="11.4">
      <c r="B1069" s="125"/>
      <c r="C1069" s="125"/>
      <c r="D1069" s="125"/>
      <c r="E1069" s="125"/>
      <c r="F1069" s="125"/>
      <c r="G1069" s="125"/>
      <c r="H1069" s="124"/>
      <c r="I1069" s="103"/>
      <c r="J1069" s="103"/>
      <c r="K1069" s="103"/>
      <c r="L1069" s="103"/>
      <c r="M1069" s="103"/>
      <c r="N1069" s="103"/>
      <c r="O1069" s="103"/>
      <c r="P1069" s="103"/>
      <c r="Q1069" s="103"/>
      <c r="R1069" s="103"/>
      <c r="S1069" s="103"/>
      <c r="T1069" s="103"/>
      <c r="U1069" s="103"/>
      <c r="V1069" s="103"/>
      <c r="W1069" s="103"/>
      <c r="X1069" s="103"/>
      <c r="Y1069" s="103"/>
      <c r="Z1069" s="103"/>
      <c r="AA1069" s="103"/>
      <c r="AB1069" s="103"/>
      <c r="AC1069" s="103"/>
      <c r="AD1069" s="103"/>
      <c r="AE1069" s="103"/>
      <c r="AF1069" s="103"/>
      <c r="AG1069" s="103"/>
      <c r="AH1069" s="103"/>
      <c r="AI1069" s="103"/>
      <c r="AJ1069" s="103"/>
      <c r="AK1069" s="103"/>
      <c r="AL1069" s="103"/>
      <c r="AM1069" s="103"/>
      <c r="AN1069" s="103"/>
      <c r="AO1069" s="103"/>
      <c r="AP1069" s="103"/>
      <c r="AQ1069" s="103"/>
      <c r="AR1069" s="103"/>
      <c r="AS1069" s="103"/>
      <c r="AT1069" s="103"/>
      <c r="AU1069" s="103"/>
    </row>
    <row r="1070" spans="2:47" s="101" customFormat="1" ht="11.4">
      <c r="B1070" s="126" t="s">
        <v>766</v>
      </c>
      <c r="C1070" s="145"/>
      <c r="D1070" s="146"/>
      <c r="E1070" s="106"/>
      <c r="F1070" s="106"/>
      <c r="G1070" s="106"/>
      <c r="H1070" s="9">
        <f>SUM(H1013:H1069)</f>
        <v>0</v>
      </c>
      <c r="I1070" s="103"/>
      <c r="J1070" s="103"/>
      <c r="K1070" s="103"/>
      <c r="L1070" s="103"/>
      <c r="M1070" s="103"/>
      <c r="N1070" s="103"/>
      <c r="O1070" s="103"/>
      <c r="P1070" s="103"/>
      <c r="Q1070" s="103"/>
      <c r="R1070" s="103"/>
      <c r="S1070" s="103"/>
      <c r="T1070" s="103"/>
      <c r="U1070" s="103"/>
      <c r="V1070" s="103"/>
      <c r="W1070" s="103"/>
      <c r="X1070" s="103"/>
      <c r="Y1070" s="103"/>
      <c r="Z1070" s="103"/>
      <c r="AA1070" s="103"/>
      <c r="AB1070" s="103"/>
      <c r="AC1070" s="103"/>
      <c r="AD1070" s="103"/>
      <c r="AE1070" s="103"/>
      <c r="AF1070" s="103"/>
      <c r="AG1070" s="103"/>
      <c r="AH1070" s="103"/>
      <c r="AI1070" s="103"/>
      <c r="AJ1070" s="103"/>
      <c r="AK1070" s="103"/>
      <c r="AL1070" s="103"/>
      <c r="AM1070" s="103"/>
      <c r="AN1070" s="103"/>
      <c r="AO1070" s="103"/>
      <c r="AP1070" s="103"/>
      <c r="AQ1070" s="103"/>
      <c r="AR1070" s="103"/>
      <c r="AS1070" s="103"/>
      <c r="AT1070" s="103"/>
      <c r="AU1070" s="103"/>
    </row>
    <row r="1071" spans="2:47" s="101" customFormat="1" ht="12">
      <c r="B1071" s="48"/>
      <c r="C1071" s="48"/>
      <c r="D1071" s="130">
        <v>216</v>
      </c>
      <c r="E1071" s="99"/>
      <c r="F1071" s="99"/>
      <c r="G1071" s="99"/>
      <c r="H1071" s="99"/>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3"/>
      <c r="AR1071" s="103"/>
      <c r="AS1071" s="103"/>
      <c r="AT1071" s="103"/>
      <c r="AU1071" s="103"/>
    </row>
    <row r="1072" spans="2:47" s="101" customFormat="1" ht="13.8">
      <c r="B1072" s="95" t="s">
        <v>190</v>
      </c>
      <c r="C1072" s="35"/>
      <c r="D1072" s="35"/>
      <c r="E1072" s="96"/>
      <c r="F1072" s="96"/>
      <c r="G1072" s="96"/>
      <c r="H1072" s="96"/>
      <c r="I1072" s="103"/>
      <c r="J1072" s="103"/>
      <c r="K1072" s="103"/>
      <c r="L1072" s="103"/>
      <c r="M1072" s="103"/>
      <c r="N1072" s="103"/>
      <c r="O1072" s="103"/>
      <c r="P1072" s="103"/>
      <c r="Q1072" s="103"/>
      <c r="R1072" s="103"/>
      <c r="S1072" s="103"/>
      <c r="T1072" s="103"/>
      <c r="U1072" s="103"/>
      <c r="V1072" s="103"/>
      <c r="W1072" s="103"/>
      <c r="X1072" s="103"/>
      <c r="Y1072" s="103"/>
      <c r="Z1072" s="103"/>
      <c r="AA1072" s="103"/>
      <c r="AB1072" s="103"/>
      <c r="AC1072" s="103"/>
      <c r="AD1072" s="103"/>
      <c r="AE1072" s="103"/>
      <c r="AF1072" s="103"/>
      <c r="AG1072" s="103"/>
      <c r="AH1072" s="103"/>
      <c r="AI1072" s="103"/>
      <c r="AJ1072" s="103"/>
      <c r="AK1072" s="103"/>
      <c r="AL1072" s="103"/>
      <c r="AM1072" s="103"/>
      <c r="AN1072" s="103"/>
      <c r="AO1072" s="103"/>
      <c r="AP1072" s="103"/>
      <c r="AQ1072" s="103"/>
      <c r="AR1072" s="103"/>
      <c r="AS1072" s="103"/>
      <c r="AT1072" s="103"/>
      <c r="AU1072" s="103"/>
    </row>
    <row r="1073" spans="2:47" s="101" customFormat="1" ht="13.8">
      <c r="B1073" s="95" t="str">
        <f>B1004</f>
        <v>SECTION B - REHABILITATION OF ROAD PAVEMENTS AT KATHERINE STREET</v>
      </c>
      <c r="C1073" s="35"/>
      <c r="D1073" s="35"/>
      <c r="E1073" s="96"/>
      <c r="F1073" s="96"/>
      <c r="G1073" s="96"/>
      <c r="H1073" s="96"/>
      <c r="I1073" s="103"/>
      <c r="J1073" s="103"/>
      <c r="K1073" s="103"/>
      <c r="L1073" s="103"/>
      <c r="M1073" s="103"/>
      <c r="N1073" s="103"/>
      <c r="O1073" s="103"/>
      <c r="P1073" s="103"/>
      <c r="Q1073" s="103"/>
      <c r="R1073" s="103"/>
      <c r="S1073" s="103"/>
      <c r="T1073" s="103"/>
      <c r="U1073" s="103"/>
      <c r="V1073" s="103"/>
      <c r="W1073" s="103"/>
      <c r="X1073" s="103"/>
      <c r="Y1073" s="103"/>
      <c r="Z1073" s="103"/>
      <c r="AA1073" s="103"/>
      <c r="AB1073" s="103"/>
      <c r="AC1073" s="103"/>
      <c r="AD1073" s="103"/>
      <c r="AE1073" s="103"/>
      <c r="AF1073" s="103"/>
      <c r="AG1073" s="103"/>
      <c r="AH1073" s="103"/>
      <c r="AI1073" s="103"/>
      <c r="AJ1073" s="103"/>
      <c r="AK1073" s="103"/>
      <c r="AL1073" s="103"/>
      <c r="AM1073" s="103"/>
      <c r="AN1073" s="103"/>
      <c r="AO1073" s="103"/>
      <c r="AP1073" s="103"/>
      <c r="AQ1073" s="103"/>
      <c r="AR1073" s="103"/>
      <c r="AS1073" s="103"/>
      <c r="AT1073" s="103"/>
      <c r="AU1073" s="103"/>
    </row>
    <row r="1074" spans="2:47" s="101" customFormat="1" ht="12">
      <c r="B1074" s="48"/>
      <c r="C1074" s="48"/>
      <c r="D1074" s="48"/>
      <c r="E1074" s="99"/>
      <c r="F1074" s="99"/>
      <c r="G1074" s="99"/>
      <c r="H1074" s="359"/>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3"/>
      <c r="AR1074" s="103"/>
      <c r="AS1074" s="103"/>
      <c r="AT1074" s="103"/>
      <c r="AU1074" s="103"/>
    </row>
    <row r="1075" spans="2:47" s="101" customFormat="1" ht="11.4">
      <c r="B1075" s="102" t="s">
        <v>1</v>
      </c>
      <c r="C1075" s="102" t="s">
        <v>2</v>
      </c>
      <c r="D1075" s="102" t="s">
        <v>3</v>
      </c>
      <c r="E1075" s="102" t="s">
        <v>4</v>
      </c>
      <c r="F1075" s="102" t="s">
        <v>5</v>
      </c>
      <c r="G1075" s="102" t="s">
        <v>6</v>
      </c>
      <c r="H1075" s="9" t="s">
        <v>7</v>
      </c>
      <c r="I1075" s="103"/>
      <c r="J1075" s="103"/>
      <c r="K1075" s="103"/>
      <c r="L1075" s="103"/>
      <c r="M1075" s="103"/>
      <c r="N1075" s="103"/>
      <c r="O1075" s="103"/>
      <c r="P1075" s="103"/>
      <c r="Q1075" s="103"/>
      <c r="R1075" s="103"/>
      <c r="S1075" s="103"/>
      <c r="T1075" s="103"/>
      <c r="U1075" s="103"/>
      <c r="V1075" s="103"/>
      <c r="W1075" s="103"/>
      <c r="X1075" s="103"/>
      <c r="Y1075" s="103"/>
      <c r="Z1075" s="103"/>
      <c r="AA1075" s="103"/>
      <c r="AB1075" s="103"/>
      <c r="AC1075" s="103"/>
      <c r="AD1075" s="103"/>
      <c r="AE1075" s="103"/>
      <c r="AF1075" s="103"/>
      <c r="AG1075" s="103"/>
      <c r="AH1075" s="103"/>
      <c r="AI1075" s="103"/>
      <c r="AJ1075" s="103"/>
      <c r="AK1075" s="103"/>
      <c r="AL1075" s="103"/>
      <c r="AM1075" s="103"/>
      <c r="AN1075" s="103"/>
      <c r="AO1075" s="103"/>
      <c r="AP1075" s="103"/>
      <c r="AQ1075" s="103"/>
      <c r="AR1075" s="103"/>
      <c r="AS1075" s="103"/>
      <c r="AT1075" s="103"/>
      <c r="AU1075" s="103"/>
    </row>
    <row r="1076" spans="2:47" s="101" customFormat="1" ht="11.4">
      <c r="B1076" s="104"/>
      <c r="C1076" s="142"/>
      <c r="D1076" s="20" t="s">
        <v>92</v>
      </c>
      <c r="E1076" s="106"/>
      <c r="F1076" s="106"/>
      <c r="G1076" s="106"/>
      <c r="H1076" s="9"/>
      <c r="I1076" s="103"/>
      <c r="J1076" s="103"/>
      <c r="K1076" s="103"/>
      <c r="L1076" s="103"/>
      <c r="M1076" s="103"/>
      <c r="N1076" s="103"/>
      <c r="O1076" s="103"/>
      <c r="P1076" s="103"/>
      <c r="Q1076" s="103"/>
      <c r="R1076" s="103"/>
      <c r="S1076" s="103"/>
      <c r="T1076" s="103"/>
      <c r="U1076" s="103"/>
      <c r="V1076" s="103"/>
      <c r="W1076" s="103"/>
      <c r="X1076" s="103"/>
      <c r="Y1076" s="103"/>
      <c r="Z1076" s="103"/>
      <c r="AA1076" s="103"/>
      <c r="AB1076" s="103"/>
      <c r="AC1076" s="103"/>
      <c r="AD1076" s="103"/>
      <c r="AE1076" s="103"/>
      <c r="AF1076" s="103"/>
      <c r="AG1076" s="103"/>
      <c r="AH1076" s="103"/>
      <c r="AI1076" s="103"/>
      <c r="AJ1076" s="103"/>
      <c r="AK1076" s="103"/>
      <c r="AL1076" s="103"/>
      <c r="AM1076" s="103"/>
      <c r="AN1076" s="103"/>
      <c r="AO1076" s="103"/>
      <c r="AP1076" s="103"/>
      <c r="AQ1076" s="103"/>
      <c r="AR1076" s="103"/>
      <c r="AS1076" s="103"/>
      <c r="AT1076" s="103"/>
      <c r="AU1076" s="103"/>
    </row>
    <row r="1077" spans="2:47" s="101" customFormat="1" ht="11.4">
      <c r="B1077" s="143" t="s">
        <v>93</v>
      </c>
      <c r="C1077" s="143"/>
      <c r="D1077" s="144" t="s">
        <v>94</v>
      </c>
      <c r="E1077" s="110"/>
      <c r="F1077" s="143"/>
      <c r="G1077" s="143"/>
      <c r="H1077" s="110"/>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3"/>
      <c r="AR1077" s="103"/>
      <c r="AS1077" s="103"/>
      <c r="AT1077" s="103"/>
      <c r="AU1077" s="103"/>
    </row>
    <row r="1078" spans="2:47" s="101" customFormat="1" ht="11.4">
      <c r="B1078" s="119"/>
      <c r="C1078" s="119"/>
      <c r="D1078" s="120"/>
      <c r="E1078" s="114"/>
      <c r="F1078" s="119"/>
      <c r="G1078" s="119"/>
      <c r="H1078" s="114"/>
      <c r="I1078" s="103"/>
      <c r="J1078" s="103"/>
      <c r="K1078" s="103"/>
      <c r="L1078" s="103"/>
      <c r="M1078" s="103"/>
      <c r="N1078" s="103"/>
      <c r="O1078" s="103"/>
      <c r="P1078" s="103"/>
      <c r="Q1078" s="103"/>
      <c r="R1078" s="103"/>
      <c r="S1078" s="103"/>
      <c r="T1078" s="103"/>
      <c r="U1078" s="103"/>
      <c r="V1078" s="103"/>
      <c r="W1078" s="103"/>
      <c r="X1078" s="103"/>
      <c r="Y1078" s="103"/>
      <c r="Z1078" s="103"/>
      <c r="AA1078" s="103"/>
      <c r="AB1078" s="103"/>
      <c r="AC1078" s="103"/>
      <c r="AD1078" s="103"/>
      <c r="AE1078" s="103"/>
      <c r="AF1078" s="103"/>
      <c r="AG1078" s="103"/>
      <c r="AH1078" s="103"/>
      <c r="AI1078" s="103"/>
      <c r="AJ1078" s="103"/>
      <c r="AK1078" s="103"/>
      <c r="AL1078" s="103"/>
      <c r="AM1078" s="103"/>
      <c r="AN1078" s="103"/>
      <c r="AO1078" s="103"/>
      <c r="AP1078" s="103"/>
      <c r="AQ1078" s="103"/>
      <c r="AR1078" s="103"/>
      <c r="AS1078" s="103"/>
      <c r="AT1078" s="103"/>
      <c r="AU1078" s="103"/>
    </row>
    <row r="1079" spans="2:47" s="101" customFormat="1" ht="11.4">
      <c r="B1079" s="119" t="s">
        <v>95</v>
      </c>
      <c r="C1079" s="119"/>
      <c r="D1079" s="120" t="s">
        <v>96</v>
      </c>
      <c r="E1079" s="114"/>
      <c r="F1079" s="119"/>
      <c r="G1079" s="119"/>
      <c r="H1079" s="114"/>
      <c r="I1079" s="103"/>
      <c r="J1079" s="103"/>
      <c r="K1079" s="103"/>
      <c r="L1079" s="103"/>
      <c r="M1079" s="103"/>
      <c r="N1079" s="103"/>
      <c r="O1079" s="103"/>
      <c r="P1079" s="103"/>
      <c r="Q1079" s="103"/>
      <c r="R1079" s="103"/>
      <c r="S1079" s="103"/>
      <c r="T1079" s="103"/>
      <c r="U1079" s="103"/>
      <c r="V1079" s="103"/>
      <c r="W1079" s="103"/>
      <c r="X1079" s="103"/>
      <c r="Y1079" s="103"/>
      <c r="Z1079" s="103"/>
      <c r="AA1079" s="103"/>
      <c r="AB1079" s="103"/>
      <c r="AC1079" s="103"/>
      <c r="AD1079" s="103"/>
      <c r="AE1079" s="103"/>
      <c r="AF1079" s="103"/>
      <c r="AG1079" s="103"/>
      <c r="AH1079" s="103"/>
      <c r="AI1079" s="103"/>
      <c r="AJ1079" s="103"/>
      <c r="AK1079" s="103"/>
      <c r="AL1079" s="103"/>
      <c r="AM1079" s="103"/>
      <c r="AN1079" s="103"/>
      <c r="AO1079" s="103"/>
      <c r="AP1079" s="103"/>
      <c r="AQ1079" s="103"/>
      <c r="AR1079" s="103"/>
      <c r="AS1079" s="103"/>
      <c r="AT1079" s="103"/>
      <c r="AU1079" s="103"/>
    </row>
    <row r="1080" spans="2:47" s="101" customFormat="1" ht="11.4">
      <c r="B1080" s="120"/>
      <c r="C1080" s="120"/>
      <c r="D1080" s="120"/>
      <c r="E1080" s="114"/>
      <c r="F1080" s="120"/>
      <c r="G1080" s="120"/>
      <c r="H1080" s="114"/>
      <c r="I1080" s="103"/>
      <c r="J1080" s="103"/>
      <c r="K1080" s="103"/>
      <c r="L1080" s="103"/>
      <c r="M1080" s="103"/>
      <c r="N1080" s="103"/>
      <c r="O1080" s="103"/>
      <c r="P1080" s="103"/>
      <c r="Q1080" s="103"/>
      <c r="R1080" s="103"/>
      <c r="S1080" s="103"/>
      <c r="T1080" s="103"/>
      <c r="U1080" s="103"/>
      <c r="V1080" s="103"/>
      <c r="W1080" s="103"/>
      <c r="X1080" s="103"/>
      <c r="Y1080" s="103"/>
      <c r="Z1080" s="103"/>
      <c r="AA1080" s="103"/>
      <c r="AB1080" s="103"/>
      <c r="AC1080" s="103"/>
      <c r="AD1080" s="103"/>
      <c r="AE1080" s="103"/>
      <c r="AF1080" s="103"/>
      <c r="AG1080" s="103"/>
      <c r="AH1080" s="103"/>
      <c r="AI1080" s="103"/>
      <c r="AJ1080" s="103"/>
      <c r="AK1080" s="103"/>
      <c r="AL1080" s="103"/>
      <c r="AM1080" s="103"/>
      <c r="AN1080" s="103"/>
      <c r="AO1080" s="103"/>
      <c r="AP1080" s="103"/>
      <c r="AQ1080" s="103"/>
      <c r="AR1080" s="103"/>
      <c r="AS1080" s="103"/>
      <c r="AT1080" s="103"/>
      <c r="AU1080" s="103"/>
    </row>
    <row r="1081" spans="2:47" s="101" customFormat="1" ht="22.8">
      <c r="B1081" s="115"/>
      <c r="C1081" s="115"/>
      <c r="D1081" s="120" t="s">
        <v>165</v>
      </c>
      <c r="E1081" s="114"/>
      <c r="F1081" s="115"/>
      <c r="G1081" s="115"/>
      <c r="H1081" s="114"/>
      <c r="I1081" s="103"/>
      <c r="J1081" s="103"/>
      <c r="K1081" s="103"/>
      <c r="L1081" s="103"/>
      <c r="M1081" s="103"/>
      <c r="N1081" s="103"/>
      <c r="O1081" s="103"/>
      <c r="P1081" s="103"/>
      <c r="Q1081" s="103"/>
      <c r="R1081" s="103"/>
      <c r="S1081" s="103"/>
      <c r="T1081" s="103"/>
      <c r="U1081" s="103"/>
      <c r="V1081" s="103"/>
      <c r="W1081" s="103"/>
      <c r="X1081" s="103"/>
      <c r="Y1081" s="103"/>
      <c r="Z1081" s="103"/>
      <c r="AA1081" s="103"/>
      <c r="AB1081" s="103"/>
      <c r="AC1081" s="103"/>
      <c r="AD1081" s="103"/>
      <c r="AE1081" s="103"/>
      <c r="AF1081" s="103"/>
      <c r="AG1081" s="103"/>
      <c r="AH1081" s="103"/>
      <c r="AI1081" s="103"/>
      <c r="AJ1081" s="103"/>
      <c r="AK1081" s="103"/>
      <c r="AL1081" s="103"/>
      <c r="AM1081" s="103"/>
      <c r="AN1081" s="103"/>
      <c r="AO1081" s="103"/>
      <c r="AP1081" s="103"/>
      <c r="AQ1081" s="103"/>
      <c r="AR1081" s="103"/>
      <c r="AS1081" s="103"/>
      <c r="AT1081" s="103"/>
      <c r="AU1081" s="103"/>
    </row>
    <row r="1082" spans="2:47" s="101" customFormat="1" ht="11.4">
      <c r="B1082" s="115"/>
      <c r="C1082" s="115"/>
      <c r="D1082" s="120"/>
      <c r="E1082" s="114"/>
      <c r="F1082" s="115"/>
      <c r="G1082" s="115"/>
      <c r="H1082" s="114"/>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3"/>
      <c r="AR1082" s="103"/>
      <c r="AS1082" s="103"/>
      <c r="AT1082" s="103"/>
      <c r="AU1082" s="103"/>
    </row>
    <row r="1083" spans="2:47" s="101" customFormat="1" ht="11.4">
      <c r="B1083" s="120"/>
      <c r="C1083" s="120"/>
      <c r="D1083" s="120" t="s">
        <v>97</v>
      </c>
      <c r="E1083" s="114"/>
      <c r="F1083" s="120"/>
      <c r="G1083" s="120"/>
      <c r="H1083" s="114"/>
      <c r="I1083" s="103"/>
      <c r="J1083" s="103"/>
      <c r="K1083" s="103"/>
      <c r="L1083" s="103"/>
      <c r="M1083" s="103"/>
      <c r="N1083" s="103"/>
      <c r="O1083" s="103"/>
      <c r="P1083" s="103"/>
      <c r="Q1083" s="103"/>
      <c r="R1083" s="103"/>
      <c r="S1083" s="103"/>
      <c r="T1083" s="103"/>
      <c r="U1083" s="103"/>
      <c r="V1083" s="103"/>
      <c r="W1083" s="103"/>
      <c r="X1083" s="103"/>
      <c r="Y1083" s="103"/>
      <c r="Z1083" s="103"/>
      <c r="AA1083" s="103"/>
      <c r="AB1083" s="103"/>
      <c r="AC1083" s="103"/>
      <c r="AD1083" s="103"/>
      <c r="AE1083" s="103"/>
      <c r="AF1083" s="103"/>
      <c r="AG1083" s="103"/>
      <c r="AH1083" s="103"/>
      <c r="AI1083" s="103"/>
      <c r="AJ1083" s="103"/>
      <c r="AK1083" s="103"/>
      <c r="AL1083" s="103"/>
      <c r="AM1083" s="103"/>
      <c r="AN1083" s="103"/>
      <c r="AO1083" s="103"/>
      <c r="AP1083" s="103"/>
      <c r="AQ1083" s="103"/>
      <c r="AR1083" s="103"/>
      <c r="AS1083" s="103"/>
      <c r="AT1083" s="103"/>
      <c r="AU1083" s="103"/>
    </row>
    <row r="1084" spans="2:47" s="101" customFormat="1" ht="11.4">
      <c r="B1084" s="115"/>
      <c r="C1084" s="115"/>
      <c r="D1084" s="120"/>
      <c r="E1084" s="114"/>
      <c r="F1084" s="115"/>
      <c r="G1084" s="115"/>
      <c r="H1084" s="114"/>
      <c r="I1084" s="103"/>
      <c r="J1084" s="103"/>
      <c r="K1084" s="103"/>
      <c r="L1084" s="103"/>
      <c r="M1084" s="103"/>
      <c r="N1084" s="103"/>
      <c r="O1084" s="103"/>
      <c r="P1084" s="103"/>
      <c r="Q1084" s="103"/>
      <c r="R1084" s="103"/>
      <c r="S1084" s="103"/>
      <c r="T1084" s="103"/>
      <c r="U1084" s="103"/>
      <c r="V1084" s="103"/>
      <c r="W1084" s="103"/>
      <c r="X1084" s="103"/>
      <c r="Y1084" s="103"/>
      <c r="Z1084" s="103"/>
      <c r="AA1084" s="103"/>
      <c r="AB1084" s="103"/>
      <c r="AC1084" s="103"/>
      <c r="AD1084" s="103"/>
      <c r="AE1084" s="103"/>
      <c r="AF1084" s="103"/>
      <c r="AG1084" s="103"/>
      <c r="AH1084" s="103"/>
      <c r="AI1084" s="103"/>
      <c r="AJ1084" s="103"/>
      <c r="AK1084" s="103"/>
      <c r="AL1084" s="103"/>
      <c r="AM1084" s="103"/>
      <c r="AN1084" s="103"/>
      <c r="AO1084" s="103"/>
      <c r="AP1084" s="103"/>
      <c r="AQ1084" s="103"/>
      <c r="AR1084" s="103"/>
      <c r="AS1084" s="103"/>
      <c r="AT1084" s="103"/>
      <c r="AU1084" s="103"/>
    </row>
    <row r="1085" spans="2:47" s="101" customFormat="1" ht="12">
      <c r="B1085" s="120"/>
      <c r="C1085" s="120" t="s">
        <v>13</v>
      </c>
      <c r="D1085" s="120" t="s">
        <v>98</v>
      </c>
      <c r="E1085" s="114" t="s">
        <v>64</v>
      </c>
      <c r="F1085" s="149">
        <v>6</v>
      </c>
      <c r="G1085" s="182"/>
      <c r="H1085" s="114">
        <f t="shared" ref="H1085:H1087" si="16">F1085*G1085</f>
        <v>0</v>
      </c>
      <c r="I1085" s="100"/>
      <c r="J1085" s="103"/>
      <c r="K1085" s="103"/>
      <c r="L1085" s="103"/>
      <c r="M1085" s="103"/>
      <c r="N1085" s="103"/>
      <c r="O1085" s="103"/>
      <c r="P1085" s="103"/>
      <c r="Q1085" s="103"/>
      <c r="R1085" s="103"/>
      <c r="S1085" s="103"/>
      <c r="T1085" s="103"/>
      <c r="U1085" s="103"/>
      <c r="V1085" s="103"/>
      <c r="W1085" s="103"/>
      <c r="X1085" s="103"/>
      <c r="Y1085" s="103"/>
      <c r="Z1085" s="103"/>
      <c r="AA1085" s="103"/>
      <c r="AB1085" s="103"/>
      <c r="AC1085" s="103"/>
      <c r="AD1085" s="103"/>
      <c r="AE1085" s="103"/>
      <c r="AF1085" s="103"/>
      <c r="AG1085" s="103"/>
      <c r="AH1085" s="103"/>
      <c r="AI1085" s="103"/>
      <c r="AJ1085" s="103"/>
      <c r="AK1085" s="103"/>
      <c r="AL1085" s="103"/>
      <c r="AM1085" s="103"/>
      <c r="AN1085" s="103"/>
      <c r="AO1085" s="103"/>
      <c r="AP1085" s="103"/>
      <c r="AQ1085" s="103"/>
      <c r="AR1085" s="103"/>
      <c r="AS1085" s="103"/>
      <c r="AT1085" s="103"/>
      <c r="AU1085" s="103"/>
    </row>
    <row r="1086" spans="2:47" s="101" customFormat="1" ht="13.8">
      <c r="B1086" s="115"/>
      <c r="C1086" s="115"/>
      <c r="D1086" s="120"/>
      <c r="E1086" s="114"/>
      <c r="F1086" s="149"/>
      <c r="G1086" s="115"/>
      <c r="H1086" s="114"/>
      <c r="I1086" s="97"/>
      <c r="J1086" s="103"/>
      <c r="K1086" s="103"/>
      <c r="L1086" s="103"/>
      <c r="M1086" s="103"/>
      <c r="N1086" s="103"/>
      <c r="O1086" s="103"/>
      <c r="P1086" s="103"/>
      <c r="Q1086" s="103"/>
      <c r="R1086" s="103"/>
      <c r="S1086" s="103"/>
      <c r="T1086" s="103"/>
      <c r="U1086" s="103"/>
      <c r="V1086" s="103"/>
      <c r="W1086" s="103"/>
      <c r="X1086" s="103"/>
      <c r="Y1086" s="103"/>
      <c r="Z1086" s="103"/>
      <c r="AA1086" s="103"/>
      <c r="AB1086" s="103"/>
      <c r="AC1086" s="103"/>
      <c r="AD1086" s="103"/>
      <c r="AE1086" s="103"/>
      <c r="AF1086" s="103"/>
      <c r="AG1086" s="103"/>
      <c r="AH1086" s="103"/>
      <c r="AI1086" s="103"/>
      <c r="AJ1086" s="103"/>
      <c r="AK1086" s="103"/>
      <c r="AL1086" s="103"/>
      <c r="AM1086" s="103"/>
      <c r="AN1086" s="103"/>
      <c r="AO1086" s="103"/>
      <c r="AP1086" s="103"/>
      <c r="AQ1086" s="103"/>
      <c r="AR1086" s="103"/>
      <c r="AS1086" s="103"/>
      <c r="AT1086" s="103"/>
      <c r="AU1086" s="103"/>
    </row>
    <row r="1087" spans="2:47" s="101" customFormat="1" ht="13.8">
      <c r="B1087" s="120"/>
      <c r="C1087" s="120" t="s">
        <v>13</v>
      </c>
      <c r="D1087" s="120" t="s">
        <v>161</v>
      </c>
      <c r="E1087" s="114" t="s">
        <v>64</v>
      </c>
      <c r="F1087" s="149">
        <v>5</v>
      </c>
      <c r="G1087" s="182"/>
      <c r="H1087" s="114">
        <f t="shared" si="16"/>
        <v>0</v>
      </c>
      <c r="I1087" s="97"/>
      <c r="J1087" s="103"/>
      <c r="K1087" s="103"/>
      <c r="L1087" s="103"/>
      <c r="M1087" s="103"/>
      <c r="N1087" s="103"/>
      <c r="O1087" s="103"/>
      <c r="P1087" s="103"/>
      <c r="Q1087" s="103"/>
      <c r="R1087" s="103"/>
      <c r="S1087" s="103"/>
      <c r="T1087" s="103"/>
      <c r="U1087" s="103"/>
      <c r="V1087" s="103"/>
      <c r="W1087" s="103"/>
      <c r="X1087" s="103"/>
      <c r="Y1087" s="103"/>
      <c r="Z1087" s="103"/>
      <c r="AA1087" s="103"/>
      <c r="AB1087" s="103"/>
      <c r="AC1087" s="103"/>
      <c r="AD1087" s="103"/>
      <c r="AE1087" s="103"/>
      <c r="AF1087" s="103"/>
      <c r="AG1087" s="103"/>
      <c r="AH1087" s="103"/>
      <c r="AI1087" s="103"/>
      <c r="AJ1087" s="103"/>
      <c r="AK1087" s="103"/>
      <c r="AL1087" s="103"/>
      <c r="AM1087" s="103"/>
      <c r="AN1087" s="103"/>
      <c r="AO1087" s="103"/>
      <c r="AP1087" s="103"/>
      <c r="AQ1087" s="103"/>
      <c r="AR1087" s="103"/>
      <c r="AS1087" s="103"/>
      <c r="AT1087" s="103"/>
      <c r="AU1087" s="103"/>
    </row>
    <row r="1088" spans="2:47" s="101" customFormat="1" ht="12">
      <c r="B1088" s="115"/>
      <c r="C1088" s="115"/>
      <c r="D1088" s="120"/>
      <c r="E1088" s="114"/>
      <c r="F1088" s="149"/>
      <c r="G1088" s="115"/>
      <c r="H1088" s="114"/>
      <c r="I1088" s="100"/>
      <c r="J1088" s="103"/>
      <c r="K1088" s="103"/>
      <c r="L1088" s="103"/>
      <c r="M1088" s="103"/>
      <c r="N1088" s="103"/>
      <c r="O1088" s="103"/>
      <c r="P1088" s="103"/>
      <c r="Q1088" s="103"/>
      <c r="R1088" s="103"/>
      <c r="S1088" s="103"/>
      <c r="T1088" s="103"/>
      <c r="U1088" s="103"/>
      <c r="V1088" s="103"/>
      <c r="W1088" s="103"/>
      <c r="X1088" s="103"/>
      <c r="Y1088" s="103"/>
      <c r="Z1088" s="103"/>
      <c r="AA1088" s="103"/>
      <c r="AB1088" s="103"/>
      <c r="AC1088" s="103"/>
      <c r="AD1088" s="103"/>
      <c r="AE1088" s="103"/>
      <c r="AF1088" s="103"/>
      <c r="AG1088" s="103"/>
      <c r="AH1088" s="103"/>
      <c r="AI1088" s="103"/>
      <c r="AJ1088" s="103"/>
      <c r="AK1088" s="103"/>
      <c r="AL1088" s="103"/>
      <c r="AM1088" s="103"/>
      <c r="AN1088" s="103"/>
      <c r="AO1088" s="103"/>
      <c r="AP1088" s="103"/>
      <c r="AQ1088" s="103"/>
      <c r="AR1088" s="103"/>
      <c r="AS1088" s="103"/>
      <c r="AT1088" s="103"/>
      <c r="AU1088" s="103"/>
    </row>
    <row r="1089" spans="2:47" s="101" customFormat="1" ht="11.4">
      <c r="B1089" s="120"/>
      <c r="C1089" s="120" t="s">
        <v>13</v>
      </c>
      <c r="D1089" s="120" t="s">
        <v>162</v>
      </c>
      <c r="E1089" s="114" t="s">
        <v>64</v>
      </c>
      <c r="F1089" s="149">
        <v>4</v>
      </c>
      <c r="G1089" s="182"/>
      <c r="H1089" s="114">
        <f>F1089*G1089</f>
        <v>0</v>
      </c>
      <c r="I1089" s="103"/>
      <c r="J1089" s="103"/>
      <c r="K1089" s="103"/>
      <c r="L1089" s="103"/>
      <c r="M1089" s="103"/>
      <c r="N1089" s="103"/>
      <c r="O1089" s="103"/>
      <c r="P1089" s="103"/>
      <c r="Q1089" s="103"/>
      <c r="R1089" s="103"/>
      <c r="S1089" s="103"/>
      <c r="T1089" s="103"/>
      <c r="U1089" s="103"/>
      <c r="V1089" s="103"/>
      <c r="W1089" s="103"/>
      <c r="X1089" s="103"/>
      <c r="Y1089" s="103"/>
      <c r="Z1089" s="103"/>
      <c r="AA1089" s="103"/>
      <c r="AB1089" s="103"/>
      <c r="AC1089" s="103"/>
      <c r="AD1089" s="103"/>
      <c r="AE1089" s="103"/>
      <c r="AF1089" s="103"/>
      <c r="AG1089" s="103"/>
      <c r="AH1089" s="103"/>
      <c r="AI1089" s="103"/>
      <c r="AJ1089" s="103"/>
      <c r="AK1089" s="103"/>
      <c r="AL1089" s="103"/>
      <c r="AM1089" s="103"/>
      <c r="AN1089" s="103"/>
      <c r="AO1089" s="103"/>
      <c r="AP1089" s="103"/>
      <c r="AQ1089" s="103"/>
      <c r="AR1089" s="103"/>
      <c r="AS1089" s="103"/>
      <c r="AT1089" s="103"/>
      <c r="AU1089" s="103"/>
    </row>
    <row r="1090" spans="2:47" s="101" customFormat="1" ht="11.4">
      <c r="B1090" s="115"/>
      <c r="C1090" s="115"/>
      <c r="D1090" s="120"/>
      <c r="E1090" s="114"/>
      <c r="F1090" s="149"/>
      <c r="G1090" s="115"/>
      <c r="H1090" s="114"/>
      <c r="I1090" s="103"/>
      <c r="J1090" s="103"/>
      <c r="K1090" s="103"/>
      <c r="L1090" s="103"/>
      <c r="M1090" s="103"/>
      <c r="N1090" s="103"/>
      <c r="O1090" s="103"/>
      <c r="P1090" s="103"/>
      <c r="Q1090" s="103"/>
      <c r="R1090" s="103"/>
      <c r="S1090" s="103"/>
      <c r="T1090" s="103"/>
      <c r="U1090" s="103"/>
      <c r="V1090" s="103"/>
      <c r="W1090" s="103"/>
      <c r="X1090" s="103"/>
      <c r="Y1090" s="103"/>
      <c r="Z1090" s="103"/>
      <c r="AA1090" s="103"/>
      <c r="AB1090" s="103"/>
      <c r="AC1090" s="103"/>
      <c r="AD1090" s="103"/>
      <c r="AE1090" s="103"/>
      <c r="AF1090" s="103"/>
      <c r="AG1090" s="103"/>
      <c r="AH1090" s="103"/>
      <c r="AI1090" s="103"/>
      <c r="AJ1090" s="103"/>
      <c r="AK1090" s="103"/>
      <c r="AL1090" s="103"/>
      <c r="AM1090" s="103"/>
      <c r="AN1090" s="103"/>
      <c r="AO1090" s="103"/>
      <c r="AP1090" s="103"/>
      <c r="AQ1090" s="103"/>
      <c r="AR1090" s="103"/>
      <c r="AS1090" s="103"/>
      <c r="AT1090" s="103"/>
      <c r="AU1090" s="103"/>
    </row>
    <row r="1091" spans="2:47" s="101" customFormat="1" ht="11.4">
      <c r="B1091" s="115"/>
      <c r="C1091" s="115" t="s">
        <v>13</v>
      </c>
      <c r="D1091" s="120" t="s">
        <v>163</v>
      </c>
      <c r="E1091" s="114" t="s">
        <v>64</v>
      </c>
      <c r="F1091" s="149">
        <v>4</v>
      </c>
      <c r="G1091" s="184"/>
      <c r="H1091" s="114">
        <f>G1091*F1091</f>
        <v>0</v>
      </c>
      <c r="I1091" s="103"/>
      <c r="J1091" s="103"/>
      <c r="K1091" s="103"/>
      <c r="L1091" s="103"/>
      <c r="M1091" s="103"/>
      <c r="N1091" s="103"/>
      <c r="O1091" s="103"/>
      <c r="P1091" s="103"/>
      <c r="Q1091" s="103"/>
      <c r="R1091" s="103"/>
      <c r="S1091" s="103"/>
      <c r="T1091" s="103"/>
      <c r="U1091" s="103"/>
      <c r="V1091" s="103"/>
      <c r="W1091" s="103"/>
      <c r="X1091" s="103"/>
      <c r="Y1091" s="103"/>
      <c r="Z1091" s="103"/>
      <c r="AA1091" s="103"/>
      <c r="AB1091" s="103"/>
      <c r="AC1091" s="103"/>
      <c r="AD1091" s="103"/>
      <c r="AE1091" s="103"/>
      <c r="AF1091" s="103"/>
      <c r="AG1091" s="103"/>
      <c r="AH1091" s="103"/>
      <c r="AI1091" s="103"/>
      <c r="AJ1091" s="103"/>
      <c r="AK1091" s="103"/>
      <c r="AL1091" s="103"/>
      <c r="AM1091" s="103"/>
      <c r="AN1091" s="103"/>
      <c r="AO1091" s="103"/>
      <c r="AP1091" s="103"/>
      <c r="AQ1091" s="103"/>
      <c r="AR1091" s="103"/>
      <c r="AS1091" s="103"/>
      <c r="AT1091" s="103"/>
      <c r="AU1091" s="103"/>
    </row>
    <row r="1092" spans="2:47" s="101" customFormat="1" ht="11.4">
      <c r="B1092" s="115"/>
      <c r="C1092" s="115"/>
      <c r="D1092" s="120"/>
      <c r="E1092" s="114"/>
      <c r="F1092" s="149"/>
      <c r="G1092" s="115"/>
      <c r="H1092" s="114"/>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3"/>
      <c r="AR1092" s="103"/>
      <c r="AS1092" s="103"/>
      <c r="AT1092" s="103"/>
      <c r="AU1092" s="103"/>
    </row>
    <row r="1093" spans="2:47" s="101" customFormat="1" ht="11.4">
      <c r="B1093" s="115"/>
      <c r="C1093" s="115"/>
      <c r="D1093" s="120" t="s">
        <v>164</v>
      </c>
      <c r="E1093" s="114"/>
      <c r="F1093" s="149"/>
      <c r="G1093" s="115"/>
      <c r="H1093" s="114"/>
      <c r="I1093" s="103"/>
      <c r="J1093" s="103"/>
      <c r="K1093" s="103"/>
      <c r="L1093" s="103"/>
      <c r="M1093" s="103"/>
      <c r="N1093" s="103"/>
      <c r="O1093" s="103"/>
      <c r="P1093" s="103"/>
      <c r="Q1093" s="103"/>
      <c r="R1093" s="103"/>
      <c r="S1093" s="103"/>
      <c r="T1093" s="103"/>
      <c r="U1093" s="103"/>
      <c r="V1093" s="103"/>
      <c r="W1093" s="103"/>
      <c r="X1093" s="103"/>
      <c r="Y1093" s="103"/>
      <c r="Z1093" s="103"/>
      <c r="AA1093" s="103"/>
      <c r="AB1093" s="103"/>
      <c r="AC1093" s="103"/>
      <c r="AD1093" s="103"/>
      <c r="AE1093" s="103"/>
      <c r="AF1093" s="103"/>
      <c r="AG1093" s="103"/>
      <c r="AH1093" s="103"/>
      <c r="AI1093" s="103"/>
      <c r="AJ1093" s="103"/>
      <c r="AK1093" s="103"/>
      <c r="AL1093" s="103"/>
      <c r="AM1093" s="103"/>
      <c r="AN1093" s="103"/>
      <c r="AO1093" s="103"/>
      <c r="AP1093" s="103"/>
      <c r="AQ1093" s="103"/>
      <c r="AR1093" s="103"/>
      <c r="AS1093" s="103"/>
      <c r="AT1093" s="103"/>
      <c r="AU1093" s="103"/>
    </row>
    <row r="1094" spans="2:47" s="101" customFormat="1" ht="11.4">
      <c r="B1094" s="115"/>
      <c r="C1094" s="115"/>
      <c r="D1094" s="120"/>
      <c r="E1094" s="114"/>
      <c r="F1094" s="149"/>
      <c r="G1094" s="115"/>
      <c r="H1094" s="114"/>
      <c r="I1094" s="103"/>
      <c r="J1094" s="103"/>
      <c r="K1094" s="103"/>
      <c r="L1094" s="103"/>
      <c r="M1094" s="103"/>
      <c r="N1094" s="103"/>
      <c r="O1094" s="103"/>
      <c r="P1094" s="103"/>
      <c r="Q1094" s="103"/>
      <c r="R1094" s="103"/>
      <c r="S1094" s="103"/>
      <c r="T1094" s="103"/>
      <c r="U1094" s="103"/>
      <c r="V1094" s="103"/>
      <c r="W1094" s="103"/>
      <c r="X1094" s="103"/>
      <c r="Y1094" s="103"/>
      <c r="Z1094" s="103"/>
      <c r="AA1094" s="103"/>
      <c r="AB1094" s="103"/>
      <c r="AC1094" s="103"/>
      <c r="AD1094" s="103"/>
      <c r="AE1094" s="103"/>
      <c r="AF1094" s="103"/>
      <c r="AG1094" s="103"/>
      <c r="AH1094" s="103"/>
      <c r="AI1094" s="103"/>
      <c r="AJ1094" s="103"/>
      <c r="AK1094" s="103"/>
      <c r="AL1094" s="103"/>
      <c r="AM1094" s="103"/>
      <c r="AN1094" s="103"/>
      <c r="AO1094" s="103"/>
      <c r="AP1094" s="103"/>
      <c r="AQ1094" s="103"/>
      <c r="AR1094" s="103"/>
      <c r="AS1094" s="103"/>
      <c r="AT1094" s="103"/>
      <c r="AU1094" s="103"/>
    </row>
    <row r="1095" spans="2:47" s="101" customFormat="1" ht="11.4">
      <c r="B1095" s="115"/>
      <c r="C1095" s="115" t="s">
        <v>13</v>
      </c>
      <c r="D1095" s="120" t="s">
        <v>98</v>
      </c>
      <c r="E1095" s="114" t="s">
        <v>64</v>
      </c>
      <c r="F1095" s="149">
        <v>4</v>
      </c>
      <c r="G1095" s="184"/>
      <c r="H1095" s="114">
        <f>G1095*F1095</f>
        <v>0</v>
      </c>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3"/>
      <c r="AR1095" s="103"/>
      <c r="AS1095" s="103"/>
      <c r="AT1095" s="103"/>
      <c r="AU1095" s="103"/>
    </row>
    <row r="1096" spans="2:47" s="101" customFormat="1" ht="11.4">
      <c r="B1096" s="115"/>
      <c r="C1096" s="115"/>
      <c r="D1096" s="120"/>
      <c r="E1096" s="114"/>
      <c r="F1096" s="149"/>
      <c r="G1096" s="115"/>
      <c r="H1096" s="114"/>
      <c r="I1096" s="103"/>
      <c r="J1096" s="103"/>
      <c r="K1096" s="103"/>
      <c r="L1096" s="103"/>
      <c r="M1096" s="103"/>
      <c r="N1096" s="103"/>
      <c r="O1096" s="103"/>
      <c r="P1096" s="103"/>
      <c r="Q1096" s="103"/>
      <c r="R1096" s="103"/>
      <c r="S1096" s="103"/>
      <c r="T1096" s="103"/>
      <c r="U1096" s="103"/>
      <c r="V1096" s="103"/>
      <c r="W1096" s="103"/>
      <c r="X1096" s="103"/>
      <c r="Y1096" s="103"/>
      <c r="Z1096" s="103"/>
      <c r="AA1096" s="103"/>
      <c r="AB1096" s="103"/>
      <c r="AC1096" s="103"/>
      <c r="AD1096" s="103"/>
      <c r="AE1096" s="103"/>
      <c r="AF1096" s="103"/>
      <c r="AG1096" s="103"/>
      <c r="AH1096" s="103"/>
      <c r="AI1096" s="103"/>
      <c r="AJ1096" s="103"/>
      <c r="AK1096" s="103"/>
      <c r="AL1096" s="103"/>
      <c r="AM1096" s="103"/>
      <c r="AN1096" s="103"/>
      <c r="AO1096" s="103"/>
      <c r="AP1096" s="103"/>
      <c r="AQ1096" s="103"/>
      <c r="AR1096" s="103"/>
      <c r="AS1096" s="103"/>
      <c r="AT1096" s="103"/>
      <c r="AU1096" s="103"/>
    </row>
    <row r="1097" spans="2:47" s="101" customFormat="1" ht="11.4">
      <c r="B1097" s="115"/>
      <c r="C1097" s="115" t="s">
        <v>13</v>
      </c>
      <c r="D1097" s="120" t="s">
        <v>161</v>
      </c>
      <c r="E1097" s="114" t="s">
        <v>64</v>
      </c>
      <c r="F1097" s="149">
        <v>4</v>
      </c>
      <c r="G1097" s="184"/>
      <c r="H1097" s="114">
        <f>G1097*F1097</f>
        <v>0</v>
      </c>
      <c r="I1097" s="103"/>
      <c r="J1097" s="103"/>
      <c r="K1097" s="103"/>
      <c r="L1097" s="103"/>
      <c r="M1097" s="103"/>
      <c r="N1097" s="103"/>
      <c r="O1097" s="103"/>
      <c r="P1097" s="103"/>
      <c r="Q1097" s="103"/>
      <c r="R1097" s="103"/>
      <c r="S1097" s="103"/>
      <c r="T1097" s="103"/>
      <c r="U1097" s="103"/>
      <c r="V1097" s="103"/>
      <c r="W1097" s="103"/>
      <c r="X1097" s="103"/>
      <c r="Y1097" s="103"/>
      <c r="Z1097" s="103"/>
      <c r="AA1097" s="103"/>
      <c r="AB1097" s="103"/>
      <c r="AC1097" s="103"/>
      <c r="AD1097" s="103"/>
      <c r="AE1097" s="103"/>
      <c r="AF1097" s="103"/>
      <c r="AG1097" s="103"/>
      <c r="AH1097" s="103"/>
      <c r="AI1097" s="103"/>
      <c r="AJ1097" s="103"/>
      <c r="AK1097" s="103"/>
      <c r="AL1097" s="103"/>
      <c r="AM1097" s="103"/>
      <c r="AN1097" s="103"/>
      <c r="AO1097" s="103"/>
      <c r="AP1097" s="103"/>
      <c r="AQ1097" s="103"/>
      <c r="AR1097" s="103"/>
      <c r="AS1097" s="103"/>
      <c r="AT1097" s="103"/>
      <c r="AU1097" s="103"/>
    </row>
    <row r="1098" spans="2:47" s="101" customFormat="1" ht="11.4">
      <c r="B1098" s="115"/>
      <c r="C1098" s="115"/>
      <c r="D1098" s="120"/>
      <c r="E1098" s="114"/>
      <c r="F1098" s="149"/>
      <c r="G1098" s="115"/>
      <c r="H1098" s="114"/>
      <c r="I1098" s="103"/>
      <c r="J1098" s="103"/>
      <c r="K1098" s="103"/>
      <c r="L1098" s="103"/>
      <c r="M1098" s="103"/>
      <c r="N1098" s="103"/>
      <c r="O1098" s="103"/>
      <c r="P1098" s="103"/>
      <c r="Q1098" s="103"/>
      <c r="R1098" s="103"/>
      <c r="S1098" s="103"/>
      <c r="T1098" s="103"/>
      <c r="U1098" s="103"/>
      <c r="V1098" s="103"/>
      <c r="W1098" s="103"/>
      <c r="X1098" s="103"/>
      <c r="Y1098" s="103"/>
      <c r="Z1098" s="103"/>
      <c r="AA1098" s="103"/>
      <c r="AB1098" s="103"/>
      <c r="AC1098" s="103"/>
      <c r="AD1098" s="103"/>
      <c r="AE1098" s="103"/>
      <c r="AF1098" s="103"/>
      <c r="AG1098" s="103"/>
      <c r="AH1098" s="103"/>
      <c r="AI1098" s="103"/>
      <c r="AJ1098" s="103"/>
      <c r="AK1098" s="103"/>
      <c r="AL1098" s="103"/>
      <c r="AM1098" s="103"/>
      <c r="AN1098" s="103"/>
      <c r="AO1098" s="103"/>
      <c r="AP1098" s="103"/>
      <c r="AQ1098" s="103"/>
      <c r="AR1098" s="103"/>
      <c r="AS1098" s="103"/>
      <c r="AT1098" s="103"/>
      <c r="AU1098" s="103"/>
    </row>
    <row r="1099" spans="2:47" s="101" customFormat="1" ht="11.4">
      <c r="B1099" s="115"/>
      <c r="C1099" s="115" t="s">
        <v>13</v>
      </c>
      <c r="D1099" s="120" t="s">
        <v>162</v>
      </c>
      <c r="E1099" s="114" t="s">
        <v>64</v>
      </c>
      <c r="F1099" s="149">
        <v>3</v>
      </c>
      <c r="G1099" s="184"/>
      <c r="H1099" s="114">
        <f>G1099*F1099</f>
        <v>0</v>
      </c>
      <c r="I1099" s="103"/>
      <c r="J1099" s="103"/>
      <c r="K1099" s="103"/>
      <c r="L1099" s="103"/>
      <c r="M1099" s="103"/>
      <c r="N1099" s="103"/>
      <c r="O1099" s="103"/>
      <c r="P1099" s="103"/>
      <c r="Q1099" s="103"/>
      <c r="R1099" s="103"/>
      <c r="S1099" s="103"/>
      <c r="T1099" s="103"/>
      <c r="U1099" s="103"/>
      <c r="V1099" s="103"/>
      <c r="W1099" s="103"/>
      <c r="X1099" s="103"/>
      <c r="Y1099" s="103"/>
      <c r="Z1099" s="103"/>
      <c r="AA1099" s="103"/>
      <c r="AB1099" s="103"/>
      <c r="AC1099" s="103"/>
      <c r="AD1099" s="103"/>
      <c r="AE1099" s="103"/>
      <c r="AF1099" s="103"/>
      <c r="AG1099" s="103"/>
      <c r="AH1099" s="103"/>
      <c r="AI1099" s="103"/>
      <c r="AJ1099" s="103"/>
      <c r="AK1099" s="103"/>
      <c r="AL1099" s="103"/>
      <c r="AM1099" s="103"/>
      <c r="AN1099" s="103"/>
      <c r="AO1099" s="103"/>
      <c r="AP1099" s="103"/>
      <c r="AQ1099" s="103"/>
      <c r="AR1099" s="103"/>
      <c r="AS1099" s="103"/>
      <c r="AT1099" s="103"/>
      <c r="AU1099" s="103"/>
    </row>
    <row r="1100" spans="2:47" s="101" customFormat="1" ht="11.4">
      <c r="B1100" s="115"/>
      <c r="C1100" s="115"/>
      <c r="D1100" s="120"/>
      <c r="E1100" s="114"/>
      <c r="F1100" s="149"/>
      <c r="G1100" s="115"/>
      <c r="H1100" s="114"/>
      <c r="I1100" s="103"/>
      <c r="J1100" s="103"/>
      <c r="K1100" s="103"/>
      <c r="L1100" s="103"/>
      <c r="M1100" s="103"/>
      <c r="N1100" s="103"/>
      <c r="O1100" s="103"/>
      <c r="P1100" s="103"/>
      <c r="Q1100" s="103"/>
      <c r="R1100" s="103"/>
      <c r="S1100" s="103"/>
      <c r="T1100" s="103"/>
      <c r="U1100" s="103"/>
      <c r="V1100" s="103"/>
      <c r="W1100" s="103"/>
      <c r="X1100" s="103"/>
      <c r="Y1100" s="103"/>
      <c r="Z1100" s="103"/>
      <c r="AA1100" s="103"/>
      <c r="AB1100" s="103"/>
      <c r="AC1100" s="103"/>
      <c r="AD1100" s="103"/>
      <c r="AE1100" s="103"/>
      <c r="AF1100" s="103"/>
      <c r="AG1100" s="103"/>
      <c r="AH1100" s="103"/>
      <c r="AI1100" s="103"/>
      <c r="AJ1100" s="103"/>
      <c r="AK1100" s="103"/>
      <c r="AL1100" s="103"/>
      <c r="AM1100" s="103"/>
      <c r="AN1100" s="103"/>
      <c r="AO1100" s="103"/>
      <c r="AP1100" s="103"/>
      <c r="AQ1100" s="103"/>
      <c r="AR1100" s="103"/>
      <c r="AS1100" s="103"/>
      <c r="AT1100" s="103"/>
      <c r="AU1100" s="103"/>
    </row>
    <row r="1101" spans="2:47" s="101" customFormat="1" ht="11.4">
      <c r="B1101" s="115"/>
      <c r="C1101" s="115" t="s">
        <v>13</v>
      </c>
      <c r="D1101" s="120" t="s">
        <v>163</v>
      </c>
      <c r="E1101" s="114" t="s">
        <v>64</v>
      </c>
      <c r="F1101" s="149">
        <v>3</v>
      </c>
      <c r="G1101" s="184"/>
      <c r="H1101" s="114">
        <f>G1101*F1101</f>
        <v>0</v>
      </c>
      <c r="I1101" s="103"/>
      <c r="J1101" s="103"/>
      <c r="K1101" s="103"/>
      <c r="L1101" s="103"/>
      <c r="M1101" s="103"/>
      <c r="N1101" s="103"/>
      <c r="O1101" s="103"/>
      <c r="P1101" s="103"/>
      <c r="Q1101" s="103"/>
      <c r="R1101" s="103"/>
      <c r="S1101" s="103"/>
      <c r="T1101" s="103"/>
      <c r="U1101" s="103"/>
      <c r="V1101" s="103"/>
      <c r="W1101" s="103"/>
      <c r="X1101" s="103"/>
      <c r="Y1101" s="103"/>
      <c r="Z1101" s="103"/>
      <c r="AA1101" s="103"/>
      <c r="AB1101" s="103"/>
      <c r="AC1101" s="103"/>
      <c r="AD1101" s="103"/>
      <c r="AE1101" s="103"/>
      <c r="AF1101" s="103"/>
      <c r="AG1101" s="103"/>
      <c r="AH1101" s="103"/>
      <c r="AI1101" s="103"/>
      <c r="AJ1101" s="103"/>
      <c r="AK1101" s="103"/>
      <c r="AL1101" s="103"/>
      <c r="AM1101" s="103"/>
      <c r="AN1101" s="103"/>
      <c r="AO1101" s="103"/>
      <c r="AP1101" s="103"/>
      <c r="AQ1101" s="103"/>
      <c r="AR1101" s="103"/>
      <c r="AS1101" s="103"/>
      <c r="AT1101" s="103"/>
      <c r="AU1101" s="103"/>
    </row>
    <row r="1102" spans="2:47" s="101" customFormat="1" ht="11.4">
      <c r="B1102" s="115"/>
      <c r="C1102" s="115"/>
      <c r="D1102" s="120"/>
      <c r="E1102" s="114"/>
      <c r="F1102" s="149"/>
      <c r="G1102" s="115"/>
      <c r="H1102" s="114"/>
      <c r="I1102" s="103"/>
      <c r="J1102" s="103"/>
      <c r="K1102" s="103"/>
      <c r="L1102" s="103"/>
      <c r="M1102" s="103"/>
      <c r="N1102" s="103"/>
      <c r="O1102" s="103"/>
      <c r="P1102" s="103"/>
      <c r="Q1102" s="103"/>
      <c r="R1102" s="103"/>
      <c r="S1102" s="103"/>
      <c r="T1102" s="103"/>
      <c r="U1102" s="103"/>
      <c r="V1102" s="103"/>
      <c r="W1102" s="103"/>
      <c r="X1102" s="103"/>
      <c r="Y1102" s="103"/>
      <c r="Z1102" s="103"/>
      <c r="AA1102" s="103"/>
      <c r="AB1102" s="103"/>
      <c r="AC1102" s="103"/>
      <c r="AD1102" s="103"/>
      <c r="AE1102" s="103"/>
      <c r="AF1102" s="103"/>
      <c r="AG1102" s="103"/>
      <c r="AH1102" s="103"/>
      <c r="AI1102" s="103"/>
      <c r="AJ1102" s="103"/>
      <c r="AK1102" s="103"/>
      <c r="AL1102" s="103"/>
      <c r="AM1102" s="103"/>
      <c r="AN1102" s="103"/>
      <c r="AO1102" s="103"/>
      <c r="AP1102" s="103"/>
      <c r="AQ1102" s="103"/>
      <c r="AR1102" s="103"/>
      <c r="AS1102" s="103"/>
      <c r="AT1102" s="103"/>
      <c r="AU1102" s="103"/>
    </row>
    <row r="1103" spans="2:47" s="101" customFormat="1" ht="22.8">
      <c r="B1103" s="115"/>
      <c r="C1103" s="115"/>
      <c r="D1103" s="120" t="s">
        <v>166</v>
      </c>
      <c r="E1103" s="114"/>
      <c r="F1103" s="149"/>
      <c r="G1103" s="115"/>
      <c r="H1103" s="114"/>
      <c r="I1103" s="103"/>
      <c r="J1103" s="103"/>
      <c r="K1103" s="103"/>
      <c r="L1103" s="103"/>
      <c r="M1103" s="103"/>
      <c r="N1103" s="103"/>
      <c r="O1103" s="103"/>
      <c r="P1103" s="103"/>
      <c r="Q1103" s="103"/>
      <c r="R1103" s="103"/>
      <c r="S1103" s="103"/>
      <c r="T1103" s="103"/>
      <c r="U1103" s="103"/>
      <c r="V1103" s="103"/>
      <c r="W1103" s="103"/>
      <c r="X1103" s="103"/>
      <c r="Y1103" s="103"/>
      <c r="Z1103" s="103"/>
      <c r="AA1103" s="103"/>
      <c r="AB1103" s="103"/>
      <c r="AC1103" s="103"/>
      <c r="AD1103" s="103"/>
      <c r="AE1103" s="103"/>
      <c r="AF1103" s="103"/>
      <c r="AG1103" s="103"/>
      <c r="AH1103" s="103"/>
      <c r="AI1103" s="103"/>
      <c r="AJ1103" s="103"/>
      <c r="AK1103" s="103"/>
      <c r="AL1103" s="103"/>
      <c r="AM1103" s="103"/>
      <c r="AN1103" s="103"/>
      <c r="AO1103" s="103"/>
      <c r="AP1103" s="103"/>
      <c r="AQ1103" s="103"/>
      <c r="AR1103" s="103"/>
      <c r="AS1103" s="103"/>
      <c r="AT1103" s="103"/>
      <c r="AU1103" s="103"/>
    </row>
    <row r="1104" spans="2:47" s="101" customFormat="1" ht="11.4">
      <c r="B1104" s="115"/>
      <c r="C1104" s="115"/>
      <c r="D1104" s="120"/>
      <c r="E1104" s="114"/>
      <c r="F1104" s="149"/>
      <c r="G1104" s="115"/>
      <c r="H1104" s="114"/>
      <c r="I1104" s="103"/>
      <c r="J1104" s="103"/>
      <c r="K1104" s="103"/>
      <c r="L1104" s="103"/>
      <c r="M1104" s="103"/>
      <c r="N1104" s="103"/>
      <c r="O1104" s="103"/>
      <c r="P1104" s="103"/>
      <c r="Q1104" s="103"/>
      <c r="R1104" s="103"/>
      <c r="S1104" s="103"/>
      <c r="T1104" s="103"/>
      <c r="U1104" s="103"/>
      <c r="V1104" s="103"/>
      <c r="W1104" s="103"/>
      <c r="X1104" s="103"/>
      <c r="Y1104" s="103"/>
      <c r="Z1104" s="103"/>
      <c r="AA1104" s="103"/>
      <c r="AB1104" s="103"/>
      <c r="AC1104" s="103"/>
      <c r="AD1104" s="103"/>
      <c r="AE1104" s="103"/>
      <c r="AF1104" s="103"/>
      <c r="AG1104" s="103"/>
      <c r="AH1104" s="103"/>
      <c r="AI1104" s="103"/>
      <c r="AJ1104" s="103"/>
      <c r="AK1104" s="103"/>
      <c r="AL1104" s="103"/>
      <c r="AM1104" s="103"/>
      <c r="AN1104" s="103"/>
      <c r="AO1104" s="103"/>
      <c r="AP1104" s="103"/>
      <c r="AQ1104" s="103"/>
      <c r="AR1104" s="103"/>
      <c r="AS1104" s="103"/>
      <c r="AT1104" s="103"/>
      <c r="AU1104" s="103"/>
    </row>
    <row r="1105" spans="1:47" s="101" customFormat="1" ht="11.4">
      <c r="B1105" s="115"/>
      <c r="C1105" s="115"/>
      <c r="D1105" s="120" t="s">
        <v>98</v>
      </c>
      <c r="E1105" s="114" t="s">
        <v>64</v>
      </c>
      <c r="F1105" s="149">
        <v>4</v>
      </c>
      <c r="G1105" s="184"/>
      <c r="H1105" s="114">
        <f>G1105*F1105</f>
        <v>0</v>
      </c>
      <c r="I1105" s="103"/>
      <c r="J1105" s="103"/>
      <c r="K1105" s="103"/>
      <c r="L1105" s="103"/>
      <c r="M1105" s="103"/>
      <c r="N1105" s="103"/>
      <c r="O1105" s="103"/>
      <c r="P1105" s="103"/>
      <c r="Q1105" s="103"/>
      <c r="R1105" s="103"/>
      <c r="S1105" s="103"/>
      <c r="T1105" s="103"/>
      <c r="U1105" s="103"/>
      <c r="V1105" s="103"/>
      <c r="W1105" s="103"/>
      <c r="X1105" s="103"/>
      <c r="Y1105" s="103"/>
      <c r="Z1105" s="103"/>
      <c r="AA1105" s="103"/>
      <c r="AB1105" s="103"/>
      <c r="AC1105" s="103"/>
      <c r="AD1105" s="103"/>
      <c r="AE1105" s="103"/>
      <c r="AF1105" s="103"/>
      <c r="AG1105" s="103"/>
      <c r="AH1105" s="103"/>
      <c r="AI1105" s="103"/>
      <c r="AJ1105" s="103"/>
      <c r="AK1105" s="103"/>
      <c r="AL1105" s="103"/>
      <c r="AM1105" s="103"/>
      <c r="AN1105" s="103"/>
      <c r="AO1105" s="103"/>
      <c r="AP1105" s="103"/>
      <c r="AQ1105" s="103"/>
      <c r="AR1105" s="103"/>
      <c r="AS1105" s="103"/>
      <c r="AT1105" s="103"/>
      <c r="AU1105" s="103"/>
    </row>
    <row r="1106" spans="1:47" s="101" customFormat="1" ht="11.4">
      <c r="B1106" s="115"/>
      <c r="C1106" s="115"/>
      <c r="D1106" s="120"/>
      <c r="E1106" s="114"/>
      <c r="F1106" s="149"/>
      <c r="G1106" s="115"/>
      <c r="H1106" s="114"/>
      <c r="I1106" s="103"/>
      <c r="J1106" s="103"/>
      <c r="K1106" s="103"/>
      <c r="L1106" s="103"/>
      <c r="M1106" s="103"/>
      <c r="N1106" s="103"/>
      <c r="O1106" s="103"/>
      <c r="P1106" s="103"/>
      <c r="Q1106" s="103"/>
      <c r="R1106" s="103"/>
      <c r="S1106" s="103"/>
      <c r="T1106" s="103"/>
      <c r="U1106" s="103"/>
      <c r="V1106" s="103"/>
      <c r="W1106" s="103"/>
      <c r="X1106" s="103"/>
      <c r="Y1106" s="103"/>
      <c r="Z1106" s="103"/>
      <c r="AA1106" s="103"/>
      <c r="AB1106" s="103"/>
      <c r="AC1106" s="103"/>
      <c r="AD1106" s="103"/>
      <c r="AE1106" s="103"/>
      <c r="AF1106" s="103"/>
      <c r="AG1106" s="103"/>
      <c r="AH1106" s="103"/>
      <c r="AI1106" s="103"/>
      <c r="AJ1106" s="103"/>
      <c r="AK1106" s="103"/>
      <c r="AL1106" s="103"/>
      <c r="AM1106" s="103"/>
      <c r="AN1106" s="103"/>
      <c r="AO1106" s="103"/>
      <c r="AP1106" s="103"/>
      <c r="AQ1106" s="103"/>
      <c r="AR1106" s="103"/>
      <c r="AS1106" s="103"/>
      <c r="AT1106" s="103"/>
      <c r="AU1106" s="103"/>
    </row>
    <row r="1107" spans="1:47" s="48" customFormat="1" ht="12">
      <c r="B1107" s="115"/>
      <c r="C1107" s="115"/>
      <c r="D1107" s="120" t="s">
        <v>161</v>
      </c>
      <c r="E1107" s="114" t="s">
        <v>64</v>
      </c>
      <c r="F1107" s="149">
        <v>4</v>
      </c>
      <c r="G1107" s="184"/>
      <c r="H1107" s="114">
        <f>G1107*F1107</f>
        <v>0</v>
      </c>
      <c r="I1107" s="103"/>
      <c r="J1107" s="100"/>
      <c r="K1107" s="100"/>
      <c r="L1107" s="100"/>
      <c r="M1107" s="100"/>
      <c r="N1107" s="100"/>
      <c r="O1107" s="100"/>
      <c r="P1107" s="100"/>
      <c r="Q1107" s="100"/>
      <c r="R1107" s="100"/>
      <c r="S1107" s="100"/>
      <c r="T1107" s="100"/>
      <c r="U1107" s="100"/>
      <c r="V1107" s="100"/>
      <c r="W1107" s="100"/>
      <c r="X1107" s="100"/>
      <c r="Y1107" s="100"/>
      <c r="Z1107" s="100"/>
      <c r="AA1107" s="100"/>
      <c r="AB1107" s="100"/>
      <c r="AC1107" s="100"/>
      <c r="AD1107" s="100"/>
      <c r="AE1107" s="100"/>
      <c r="AF1107" s="100"/>
      <c r="AG1107" s="100"/>
      <c r="AH1107" s="100"/>
      <c r="AI1107" s="100"/>
      <c r="AJ1107" s="100"/>
      <c r="AK1107" s="100"/>
      <c r="AL1107" s="100"/>
      <c r="AM1107" s="100"/>
      <c r="AN1107" s="100"/>
      <c r="AO1107" s="100"/>
      <c r="AP1107" s="100"/>
      <c r="AQ1107" s="100"/>
      <c r="AR1107" s="100"/>
      <c r="AS1107" s="100"/>
      <c r="AT1107" s="100"/>
      <c r="AU1107" s="100"/>
    </row>
    <row r="1108" spans="1:47" s="35" customFormat="1" ht="13.8">
      <c r="B1108" s="115"/>
      <c r="C1108" s="115"/>
      <c r="D1108" s="120"/>
      <c r="E1108" s="114"/>
      <c r="F1108" s="149"/>
      <c r="G1108" s="115"/>
      <c r="H1108" s="114"/>
      <c r="I1108" s="103"/>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c r="AN1108" s="97"/>
      <c r="AO1108" s="97"/>
      <c r="AP1108" s="97"/>
      <c r="AQ1108" s="97"/>
      <c r="AR1108" s="97"/>
      <c r="AS1108" s="97"/>
      <c r="AT1108" s="97"/>
      <c r="AU1108" s="97"/>
    </row>
    <row r="1109" spans="1:47" s="35" customFormat="1" ht="13.8">
      <c r="B1109" s="115"/>
      <c r="C1109" s="115"/>
      <c r="D1109" s="120" t="s">
        <v>162</v>
      </c>
      <c r="E1109" s="114" t="s">
        <v>64</v>
      </c>
      <c r="F1109" s="149">
        <v>2</v>
      </c>
      <c r="G1109" s="184"/>
      <c r="H1109" s="114">
        <f>G1109*F1109</f>
        <v>0</v>
      </c>
      <c r="I1109" s="103"/>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c r="AN1109" s="97"/>
      <c r="AO1109" s="97"/>
      <c r="AP1109" s="97"/>
      <c r="AQ1109" s="97"/>
      <c r="AR1109" s="97"/>
      <c r="AS1109" s="97"/>
      <c r="AT1109" s="97"/>
      <c r="AU1109" s="97"/>
    </row>
    <row r="1110" spans="1:47" s="48" customFormat="1" ht="12">
      <c r="B1110" s="115"/>
      <c r="C1110" s="115"/>
      <c r="D1110" s="120"/>
      <c r="E1110" s="114"/>
      <c r="F1110" s="149"/>
      <c r="G1110" s="115"/>
      <c r="H1110" s="114"/>
      <c r="I1110" s="103"/>
      <c r="J1110" s="100"/>
      <c r="K1110" s="100"/>
      <c r="L1110" s="100"/>
      <c r="M1110" s="100"/>
      <c r="N1110" s="100"/>
      <c r="O1110" s="100"/>
      <c r="P1110" s="100"/>
      <c r="Q1110" s="100"/>
      <c r="R1110" s="100"/>
      <c r="S1110" s="100"/>
      <c r="T1110" s="100"/>
      <c r="U1110" s="100"/>
      <c r="V1110" s="100"/>
      <c r="W1110" s="100"/>
      <c r="X1110" s="100"/>
      <c r="Y1110" s="100"/>
      <c r="Z1110" s="100"/>
      <c r="AA1110" s="100"/>
      <c r="AB1110" s="100"/>
      <c r="AC1110" s="100"/>
      <c r="AD1110" s="100"/>
      <c r="AE1110" s="100"/>
      <c r="AF1110" s="100"/>
      <c r="AG1110" s="100"/>
      <c r="AH1110" s="100"/>
      <c r="AI1110" s="100"/>
      <c r="AJ1110" s="100"/>
      <c r="AK1110" s="100"/>
      <c r="AL1110" s="100"/>
      <c r="AM1110" s="100"/>
      <c r="AN1110" s="100"/>
      <c r="AO1110" s="100"/>
      <c r="AP1110" s="100"/>
      <c r="AQ1110" s="100"/>
      <c r="AR1110" s="100"/>
      <c r="AS1110" s="100"/>
      <c r="AT1110" s="100"/>
      <c r="AU1110" s="100"/>
    </row>
    <row r="1111" spans="1:47" s="101" customFormat="1" ht="11.4">
      <c r="B1111" s="115"/>
      <c r="C1111" s="115"/>
      <c r="D1111" s="120" t="s">
        <v>163</v>
      </c>
      <c r="E1111" s="114" t="s">
        <v>64</v>
      </c>
      <c r="F1111" s="149">
        <v>2</v>
      </c>
      <c r="G1111" s="184"/>
      <c r="H1111" s="114">
        <f>G1111*F1111</f>
        <v>0</v>
      </c>
      <c r="I1111" s="103"/>
      <c r="J1111" s="103"/>
      <c r="K1111" s="103"/>
      <c r="L1111" s="103"/>
      <c r="M1111" s="103"/>
      <c r="N1111" s="103"/>
      <c r="O1111" s="103"/>
      <c r="P1111" s="103"/>
      <c r="Q1111" s="103"/>
      <c r="R1111" s="103"/>
      <c r="S1111" s="103"/>
      <c r="T1111" s="103"/>
      <c r="U1111" s="103"/>
      <c r="V1111" s="103"/>
      <c r="W1111" s="103"/>
      <c r="X1111" s="103"/>
      <c r="Y1111" s="103"/>
      <c r="Z1111" s="103"/>
      <c r="AA1111" s="103"/>
      <c r="AB1111" s="103"/>
      <c r="AC1111" s="103"/>
      <c r="AD1111" s="103"/>
      <c r="AE1111" s="103"/>
      <c r="AF1111" s="103"/>
      <c r="AG1111" s="103"/>
      <c r="AH1111" s="103"/>
      <c r="AI1111" s="103"/>
      <c r="AJ1111" s="103"/>
      <c r="AK1111" s="103"/>
      <c r="AL1111" s="103"/>
      <c r="AM1111" s="103"/>
      <c r="AN1111" s="103"/>
      <c r="AO1111" s="103"/>
      <c r="AP1111" s="103"/>
      <c r="AQ1111" s="103"/>
      <c r="AR1111" s="103"/>
      <c r="AS1111" s="103"/>
      <c r="AT1111" s="103"/>
      <c r="AU1111" s="103"/>
    </row>
    <row r="1112" spans="1:47" s="101" customFormat="1" ht="11.4">
      <c r="B1112" s="115"/>
      <c r="C1112" s="115"/>
      <c r="D1112" s="120"/>
      <c r="E1112" s="114"/>
      <c r="F1112" s="149"/>
      <c r="G1112" s="115"/>
      <c r="H1112" s="114"/>
      <c r="I1112" s="103"/>
      <c r="J1112" s="103"/>
      <c r="K1112" s="103"/>
      <c r="L1112" s="103"/>
      <c r="M1112" s="103"/>
      <c r="N1112" s="103"/>
      <c r="O1112" s="103"/>
      <c r="P1112" s="103"/>
      <c r="Q1112" s="103"/>
      <c r="R1112" s="103"/>
      <c r="S1112" s="103"/>
      <c r="T1112" s="103"/>
      <c r="U1112" s="103"/>
      <c r="V1112" s="103"/>
      <c r="W1112" s="103"/>
      <c r="X1112" s="103"/>
      <c r="Y1112" s="103"/>
      <c r="Z1112" s="103"/>
      <c r="AA1112" s="103"/>
      <c r="AB1112" s="103"/>
      <c r="AC1112" s="103"/>
      <c r="AD1112" s="103"/>
      <c r="AE1112" s="103"/>
      <c r="AF1112" s="103"/>
      <c r="AG1112" s="103"/>
      <c r="AH1112" s="103"/>
      <c r="AI1112" s="103"/>
      <c r="AJ1112" s="103"/>
      <c r="AK1112" s="103"/>
      <c r="AL1112" s="103"/>
      <c r="AM1112" s="103"/>
      <c r="AN1112" s="103"/>
      <c r="AO1112" s="103"/>
      <c r="AP1112" s="103"/>
      <c r="AQ1112" s="103"/>
      <c r="AR1112" s="103"/>
      <c r="AS1112" s="103"/>
      <c r="AT1112" s="103"/>
      <c r="AU1112" s="103"/>
    </row>
    <row r="1113" spans="1:47" s="101" customFormat="1" ht="11.4">
      <c r="A1113" s="101">
        <v>1698</v>
      </c>
      <c r="B1113" s="115"/>
      <c r="C1113" s="115"/>
      <c r="D1113" s="120" t="s">
        <v>99</v>
      </c>
      <c r="E1113" s="114" t="s">
        <v>42</v>
      </c>
      <c r="F1113" s="149">
        <v>750</v>
      </c>
      <c r="G1113" s="184"/>
      <c r="H1113" s="114">
        <f>G1113*F1113</f>
        <v>0</v>
      </c>
      <c r="I1113" s="103"/>
      <c r="J1113" s="103"/>
      <c r="K1113" s="103"/>
      <c r="L1113" s="103"/>
      <c r="M1113" s="103"/>
      <c r="N1113" s="103"/>
      <c r="O1113" s="103"/>
      <c r="P1113" s="103"/>
      <c r="Q1113" s="103"/>
      <c r="R1113" s="103"/>
      <c r="S1113" s="103"/>
      <c r="T1113" s="103"/>
      <c r="U1113" s="103"/>
      <c r="V1113" s="103"/>
      <c r="W1113" s="103"/>
      <c r="X1113" s="103"/>
      <c r="Y1113" s="103"/>
      <c r="Z1113" s="103"/>
      <c r="AA1113" s="103"/>
      <c r="AB1113" s="103"/>
      <c r="AC1113" s="103"/>
      <c r="AD1113" s="103"/>
      <c r="AE1113" s="103"/>
      <c r="AF1113" s="103"/>
      <c r="AG1113" s="103"/>
      <c r="AH1113" s="103"/>
      <c r="AI1113" s="103"/>
      <c r="AJ1113" s="103"/>
      <c r="AK1113" s="103"/>
      <c r="AL1113" s="103"/>
      <c r="AM1113" s="103"/>
      <c r="AN1113" s="103"/>
      <c r="AO1113" s="103"/>
      <c r="AP1113" s="103"/>
      <c r="AQ1113" s="103"/>
      <c r="AR1113" s="103"/>
      <c r="AS1113" s="103"/>
      <c r="AT1113" s="103"/>
      <c r="AU1113" s="103"/>
    </row>
    <row r="1114" spans="1:47" s="101" customFormat="1" ht="11.4">
      <c r="B1114" s="115"/>
      <c r="C1114" s="115"/>
      <c r="D1114" s="120"/>
      <c r="E1114" s="114"/>
      <c r="F1114" s="149"/>
      <c r="G1114" s="115"/>
      <c r="H1114" s="114"/>
      <c r="I1114" s="103"/>
      <c r="J1114" s="103"/>
      <c r="K1114" s="103"/>
      <c r="L1114" s="103"/>
      <c r="M1114" s="103"/>
      <c r="N1114" s="103"/>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3"/>
      <c r="AR1114" s="103"/>
      <c r="AS1114" s="103"/>
      <c r="AT1114" s="103"/>
      <c r="AU1114" s="103"/>
    </row>
    <row r="1115" spans="1:47" s="101" customFormat="1" ht="11.4">
      <c r="A1115" s="101">
        <v>1671</v>
      </c>
      <c r="B1115" s="115"/>
      <c r="C1115" s="115"/>
      <c r="D1115" s="120" t="s">
        <v>167</v>
      </c>
      <c r="E1115" s="114" t="s">
        <v>42</v>
      </c>
      <c r="F1115" s="149">
        <v>375</v>
      </c>
      <c r="G1115" s="184"/>
      <c r="H1115" s="114">
        <f>G1115*F1115</f>
        <v>0</v>
      </c>
      <c r="I1115" s="103"/>
      <c r="J1115" s="103"/>
      <c r="K1115" s="103"/>
      <c r="L1115" s="103"/>
      <c r="M1115" s="103"/>
      <c r="N1115" s="103"/>
      <c r="O1115" s="103"/>
      <c r="P1115" s="103"/>
      <c r="Q1115" s="103"/>
      <c r="R1115" s="103"/>
      <c r="S1115" s="103"/>
      <c r="T1115" s="103"/>
      <c r="U1115" s="103"/>
      <c r="V1115" s="103"/>
      <c r="W1115" s="103"/>
      <c r="X1115" s="103"/>
      <c r="Y1115" s="103"/>
      <c r="Z1115" s="103"/>
      <c r="AA1115" s="103"/>
      <c r="AB1115" s="103"/>
      <c r="AC1115" s="103"/>
      <c r="AD1115" s="103"/>
      <c r="AE1115" s="103"/>
      <c r="AF1115" s="103"/>
      <c r="AG1115" s="103"/>
      <c r="AH1115" s="103"/>
      <c r="AI1115" s="103"/>
      <c r="AJ1115" s="103"/>
      <c r="AK1115" s="103"/>
      <c r="AL1115" s="103"/>
      <c r="AM1115" s="103"/>
      <c r="AN1115" s="103"/>
      <c r="AO1115" s="103"/>
      <c r="AP1115" s="103"/>
      <c r="AQ1115" s="103"/>
      <c r="AR1115" s="103"/>
      <c r="AS1115" s="103"/>
      <c r="AT1115" s="103"/>
      <c r="AU1115" s="103"/>
    </row>
    <row r="1116" spans="1:47" s="101" customFormat="1" ht="11.4">
      <c r="B1116" s="115"/>
      <c r="C1116" s="115"/>
      <c r="D1116" s="120"/>
      <c r="E1116" s="114"/>
      <c r="F1116" s="149"/>
      <c r="G1116" s="115"/>
      <c r="H1116" s="114"/>
      <c r="I1116" s="103"/>
      <c r="J1116" s="103"/>
      <c r="K1116" s="103"/>
      <c r="L1116" s="103"/>
      <c r="M1116" s="103"/>
      <c r="N1116" s="103"/>
      <c r="O1116" s="103"/>
      <c r="P1116" s="103"/>
      <c r="Q1116" s="103"/>
      <c r="R1116" s="103"/>
      <c r="S1116" s="103"/>
      <c r="T1116" s="103"/>
      <c r="U1116" s="103"/>
      <c r="V1116" s="103"/>
      <c r="W1116" s="103"/>
      <c r="X1116" s="103"/>
      <c r="Y1116" s="103"/>
      <c r="Z1116" s="103"/>
      <c r="AA1116" s="103"/>
      <c r="AB1116" s="103"/>
      <c r="AC1116" s="103"/>
      <c r="AD1116" s="103"/>
      <c r="AE1116" s="103"/>
      <c r="AF1116" s="103"/>
      <c r="AG1116" s="103"/>
      <c r="AH1116" s="103"/>
      <c r="AI1116" s="103"/>
      <c r="AJ1116" s="103"/>
      <c r="AK1116" s="103"/>
      <c r="AL1116" s="103"/>
      <c r="AM1116" s="103"/>
      <c r="AN1116" s="103"/>
      <c r="AO1116" s="103"/>
      <c r="AP1116" s="103"/>
      <c r="AQ1116" s="103"/>
      <c r="AR1116" s="103"/>
      <c r="AS1116" s="103"/>
      <c r="AT1116" s="103"/>
      <c r="AU1116" s="103"/>
    </row>
    <row r="1117" spans="1:47" s="101" customFormat="1" ht="22.8">
      <c r="A1117" s="101">
        <v>3238</v>
      </c>
      <c r="B1117" s="115"/>
      <c r="C1117" s="115"/>
      <c r="D1117" s="120" t="s">
        <v>168</v>
      </c>
      <c r="E1117" s="114" t="s">
        <v>42</v>
      </c>
      <c r="F1117" s="149">
        <v>1500</v>
      </c>
      <c r="G1117" s="184"/>
      <c r="H1117" s="114">
        <f>G1117*F1117</f>
        <v>0</v>
      </c>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3"/>
      <c r="AR1117" s="103"/>
      <c r="AS1117" s="103"/>
      <c r="AT1117" s="103"/>
      <c r="AU1117" s="103"/>
    </row>
    <row r="1118" spans="1:47" s="101" customFormat="1" ht="11.4">
      <c r="B1118" s="115"/>
      <c r="C1118" s="115"/>
      <c r="D1118" s="120"/>
      <c r="E1118" s="114"/>
      <c r="F1118" s="149"/>
      <c r="G1118" s="115"/>
      <c r="H1118" s="114"/>
      <c r="I1118" s="103"/>
      <c r="J1118" s="103"/>
      <c r="K1118" s="103"/>
      <c r="L1118" s="103"/>
      <c r="M1118" s="103"/>
      <c r="N1118" s="103"/>
      <c r="O1118" s="103"/>
      <c r="P1118" s="103"/>
      <c r="Q1118" s="103"/>
      <c r="R1118" s="103"/>
      <c r="S1118" s="103"/>
      <c r="T1118" s="103"/>
      <c r="U1118" s="103"/>
      <c r="V1118" s="103"/>
      <c r="W1118" s="103"/>
      <c r="X1118" s="103"/>
      <c r="Y1118" s="103"/>
      <c r="Z1118" s="103"/>
      <c r="AA1118" s="103"/>
      <c r="AB1118" s="103"/>
      <c r="AC1118" s="103"/>
      <c r="AD1118" s="103"/>
      <c r="AE1118" s="103"/>
      <c r="AF1118" s="103"/>
      <c r="AG1118" s="103"/>
      <c r="AH1118" s="103"/>
      <c r="AI1118" s="103"/>
      <c r="AJ1118" s="103"/>
      <c r="AK1118" s="103"/>
      <c r="AL1118" s="103"/>
      <c r="AM1118" s="103"/>
      <c r="AN1118" s="103"/>
      <c r="AO1118" s="103"/>
      <c r="AP1118" s="103"/>
      <c r="AQ1118" s="103"/>
      <c r="AR1118" s="103"/>
      <c r="AS1118" s="103"/>
      <c r="AT1118" s="103"/>
      <c r="AU1118" s="103"/>
    </row>
    <row r="1119" spans="1:47" s="101" customFormat="1" ht="11.4">
      <c r="A1119" s="101">
        <v>3237</v>
      </c>
      <c r="B1119" s="115"/>
      <c r="C1119" s="115"/>
      <c r="D1119" s="120" t="s">
        <v>169</v>
      </c>
      <c r="E1119" s="114" t="s">
        <v>42</v>
      </c>
      <c r="F1119" s="149">
        <v>1200</v>
      </c>
      <c r="G1119" s="184"/>
      <c r="H1119" s="114">
        <f>G1119*F1119</f>
        <v>0</v>
      </c>
      <c r="I1119" s="103"/>
      <c r="J1119" s="103"/>
      <c r="K1119" s="103"/>
      <c r="L1119" s="103"/>
      <c r="M1119" s="103"/>
      <c r="N1119" s="103"/>
      <c r="O1119" s="103"/>
      <c r="P1119" s="103"/>
      <c r="Q1119" s="103"/>
      <c r="R1119" s="103"/>
      <c r="S1119" s="103"/>
      <c r="T1119" s="103"/>
      <c r="U1119" s="103"/>
      <c r="V1119" s="103"/>
      <c r="W1119" s="103"/>
      <c r="X1119" s="103"/>
      <c r="Y1119" s="103"/>
      <c r="Z1119" s="103"/>
      <c r="AA1119" s="103"/>
      <c r="AB1119" s="103"/>
      <c r="AC1119" s="103"/>
      <c r="AD1119" s="103"/>
      <c r="AE1119" s="103"/>
      <c r="AF1119" s="103"/>
      <c r="AG1119" s="103"/>
      <c r="AH1119" s="103"/>
      <c r="AI1119" s="103"/>
      <c r="AJ1119" s="103"/>
      <c r="AK1119" s="103"/>
      <c r="AL1119" s="103"/>
      <c r="AM1119" s="103"/>
      <c r="AN1119" s="103"/>
      <c r="AO1119" s="103"/>
      <c r="AP1119" s="103"/>
      <c r="AQ1119" s="103"/>
      <c r="AR1119" s="103"/>
      <c r="AS1119" s="103"/>
      <c r="AT1119" s="103"/>
      <c r="AU1119" s="103"/>
    </row>
    <row r="1120" spans="1:47" s="101" customFormat="1" ht="11.4">
      <c r="B1120" s="115"/>
      <c r="C1120" s="115"/>
      <c r="D1120" s="120"/>
      <c r="E1120" s="114"/>
      <c r="F1120" s="149"/>
      <c r="G1120" s="115"/>
      <c r="H1120" s="114"/>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3"/>
      <c r="AR1120" s="103"/>
      <c r="AS1120" s="103"/>
      <c r="AT1120" s="103"/>
      <c r="AU1120" s="103"/>
    </row>
    <row r="1121" spans="1:47" s="101" customFormat="1" ht="11.4">
      <c r="A1121" s="101">
        <v>3236</v>
      </c>
      <c r="B1121" s="115"/>
      <c r="C1121" s="115"/>
      <c r="D1121" s="120" t="s">
        <v>170</v>
      </c>
      <c r="E1121" s="114" t="s">
        <v>64</v>
      </c>
      <c r="F1121" s="149">
        <v>3</v>
      </c>
      <c r="G1121" s="184"/>
      <c r="H1121" s="114">
        <f>G1121*F1121</f>
        <v>0</v>
      </c>
      <c r="I1121" s="103"/>
      <c r="J1121" s="103"/>
      <c r="K1121" s="103"/>
      <c r="L1121" s="103"/>
      <c r="M1121" s="103"/>
      <c r="N1121" s="103"/>
      <c r="O1121" s="103"/>
      <c r="P1121" s="103"/>
      <c r="Q1121" s="103"/>
      <c r="R1121" s="103"/>
      <c r="S1121" s="103"/>
      <c r="T1121" s="103"/>
      <c r="U1121" s="103"/>
      <c r="V1121" s="103"/>
      <c r="W1121" s="103"/>
      <c r="X1121" s="103"/>
      <c r="Y1121" s="103"/>
      <c r="Z1121" s="103"/>
      <c r="AA1121" s="103"/>
      <c r="AB1121" s="103"/>
      <c r="AC1121" s="103"/>
      <c r="AD1121" s="103"/>
      <c r="AE1121" s="103"/>
      <c r="AF1121" s="103"/>
      <c r="AG1121" s="103"/>
      <c r="AH1121" s="103"/>
      <c r="AI1121" s="103"/>
      <c r="AJ1121" s="103"/>
      <c r="AK1121" s="103"/>
      <c r="AL1121" s="103"/>
      <c r="AM1121" s="103"/>
      <c r="AN1121" s="103"/>
      <c r="AO1121" s="103"/>
      <c r="AP1121" s="103"/>
      <c r="AQ1121" s="103"/>
      <c r="AR1121" s="103"/>
      <c r="AS1121" s="103"/>
      <c r="AT1121" s="103"/>
      <c r="AU1121" s="103"/>
    </row>
    <row r="1122" spans="1:47" s="101" customFormat="1" ht="11.4">
      <c r="B1122" s="115"/>
      <c r="C1122" s="115"/>
      <c r="D1122" s="120"/>
      <c r="E1122" s="114"/>
      <c r="F1122" s="149"/>
      <c r="G1122" s="115"/>
      <c r="H1122" s="114"/>
      <c r="I1122" s="103"/>
      <c r="J1122" s="103"/>
      <c r="K1122" s="103"/>
      <c r="L1122" s="103"/>
      <c r="M1122" s="103"/>
      <c r="N1122" s="103"/>
      <c r="O1122" s="103"/>
      <c r="P1122" s="103"/>
      <c r="Q1122" s="103"/>
      <c r="R1122" s="103"/>
      <c r="S1122" s="103"/>
      <c r="T1122" s="103"/>
      <c r="U1122" s="103"/>
      <c r="V1122" s="103"/>
      <c r="W1122" s="103"/>
      <c r="X1122" s="103"/>
      <c r="Y1122" s="103"/>
      <c r="Z1122" s="103"/>
      <c r="AA1122" s="103"/>
      <c r="AB1122" s="103"/>
      <c r="AC1122" s="103"/>
      <c r="AD1122" s="103"/>
      <c r="AE1122" s="103"/>
      <c r="AF1122" s="103"/>
      <c r="AG1122" s="103"/>
      <c r="AH1122" s="103"/>
      <c r="AI1122" s="103"/>
      <c r="AJ1122" s="103"/>
      <c r="AK1122" s="103"/>
      <c r="AL1122" s="103"/>
      <c r="AM1122" s="103"/>
      <c r="AN1122" s="103"/>
      <c r="AO1122" s="103"/>
      <c r="AP1122" s="103"/>
      <c r="AQ1122" s="103"/>
      <c r="AR1122" s="103"/>
      <c r="AS1122" s="103"/>
      <c r="AT1122" s="103"/>
      <c r="AU1122" s="103"/>
    </row>
    <row r="1123" spans="1:47" s="101" customFormat="1" ht="11.4">
      <c r="A1123" s="101">
        <v>1678</v>
      </c>
      <c r="B1123" s="173"/>
      <c r="C1123" s="173"/>
      <c r="D1123" s="173" t="s">
        <v>172</v>
      </c>
      <c r="E1123" s="189"/>
      <c r="F1123" s="149"/>
      <c r="G1123" s="173"/>
      <c r="H1123" s="189"/>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3"/>
      <c r="AR1123" s="103"/>
      <c r="AS1123" s="103"/>
      <c r="AT1123" s="103"/>
      <c r="AU1123" s="103"/>
    </row>
    <row r="1124" spans="1:47" s="101" customFormat="1" ht="11.4">
      <c r="B1124" s="115"/>
      <c r="C1124" s="115"/>
      <c r="D1124" s="120"/>
      <c r="E1124" s="114"/>
      <c r="F1124" s="149"/>
      <c r="G1124" s="115"/>
      <c r="H1124" s="114"/>
      <c r="I1124" s="103"/>
      <c r="J1124" s="103"/>
      <c r="K1124" s="103"/>
      <c r="L1124" s="103"/>
      <c r="M1124" s="103"/>
      <c r="N1124" s="103"/>
      <c r="O1124" s="103"/>
      <c r="P1124" s="103"/>
      <c r="Q1124" s="103"/>
      <c r="R1124" s="103"/>
      <c r="S1124" s="103"/>
      <c r="T1124" s="103"/>
      <c r="U1124" s="103"/>
      <c r="V1124" s="103"/>
      <c r="W1124" s="103"/>
      <c r="X1124" s="103"/>
      <c r="Y1124" s="103"/>
      <c r="Z1124" s="103"/>
      <c r="AA1124" s="103"/>
      <c r="AB1124" s="103"/>
      <c r="AC1124" s="103"/>
      <c r="AD1124" s="103"/>
      <c r="AE1124" s="103"/>
      <c r="AF1124" s="103"/>
      <c r="AG1124" s="103"/>
      <c r="AH1124" s="103"/>
      <c r="AI1124" s="103"/>
      <c r="AJ1124" s="103"/>
      <c r="AK1124" s="103"/>
      <c r="AL1124" s="103"/>
      <c r="AM1124" s="103"/>
      <c r="AN1124" s="103"/>
      <c r="AO1124" s="103"/>
      <c r="AP1124" s="103"/>
      <c r="AQ1124" s="103"/>
      <c r="AR1124" s="103"/>
      <c r="AS1124" s="103"/>
      <c r="AT1124" s="103"/>
      <c r="AU1124" s="103"/>
    </row>
    <row r="1125" spans="1:47" s="101" customFormat="1" ht="11.4">
      <c r="A1125" s="101">
        <v>1682</v>
      </c>
      <c r="B1125" s="115"/>
      <c r="C1125" s="115"/>
      <c r="D1125" s="120" t="s">
        <v>174</v>
      </c>
      <c r="E1125" s="114" t="s">
        <v>44</v>
      </c>
      <c r="F1125" s="149">
        <v>10</v>
      </c>
      <c r="G1125" s="184"/>
      <c r="H1125" s="114">
        <f>F1125*G1125</f>
        <v>0</v>
      </c>
      <c r="I1125" s="103"/>
      <c r="J1125" s="103"/>
      <c r="K1125" s="103"/>
      <c r="L1125" s="103"/>
      <c r="M1125" s="103"/>
      <c r="N1125" s="103"/>
      <c r="O1125" s="103"/>
      <c r="P1125" s="103"/>
      <c r="Q1125" s="103"/>
      <c r="R1125" s="103"/>
      <c r="S1125" s="103"/>
      <c r="T1125" s="103"/>
      <c r="U1125" s="103"/>
      <c r="V1125" s="103"/>
      <c r="W1125" s="103"/>
      <c r="X1125" s="103"/>
      <c r="Y1125" s="103"/>
      <c r="Z1125" s="103"/>
      <c r="AA1125" s="103"/>
      <c r="AB1125" s="103"/>
      <c r="AC1125" s="103"/>
      <c r="AD1125" s="103"/>
      <c r="AE1125" s="103"/>
      <c r="AF1125" s="103"/>
      <c r="AG1125" s="103"/>
      <c r="AH1125" s="103"/>
      <c r="AI1125" s="103"/>
      <c r="AJ1125" s="103"/>
      <c r="AK1125" s="103"/>
      <c r="AL1125" s="103"/>
      <c r="AM1125" s="103"/>
      <c r="AN1125" s="103"/>
      <c r="AO1125" s="103"/>
      <c r="AP1125" s="103"/>
      <c r="AQ1125" s="103"/>
      <c r="AR1125" s="103"/>
      <c r="AS1125" s="103"/>
      <c r="AT1125" s="103"/>
      <c r="AU1125" s="103"/>
    </row>
    <row r="1126" spans="1:47" s="101" customFormat="1" ht="11.4">
      <c r="B1126" s="115"/>
      <c r="C1126" s="115"/>
      <c r="D1126" s="120"/>
      <c r="E1126" s="114"/>
      <c r="F1126" s="149"/>
      <c r="G1126" s="115"/>
      <c r="H1126" s="114"/>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3"/>
      <c r="AR1126" s="103"/>
      <c r="AS1126" s="103"/>
      <c r="AT1126" s="103"/>
      <c r="AU1126" s="103"/>
    </row>
    <row r="1127" spans="1:47" s="101" customFormat="1" ht="11.4">
      <c r="A1127" s="101">
        <v>1684</v>
      </c>
      <c r="B1127" s="115"/>
      <c r="C1127" s="115"/>
      <c r="D1127" s="120" t="s">
        <v>175</v>
      </c>
      <c r="E1127" s="114" t="s">
        <v>44</v>
      </c>
      <c r="F1127" s="149">
        <v>8</v>
      </c>
      <c r="G1127" s="184"/>
      <c r="H1127" s="114">
        <f>F1127*G1127</f>
        <v>0</v>
      </c>
      <c r="I1127" s="103"/>
      <c r="J1127" s="103"/>
      <c r="K1127" s="103"/>
      <c r="L1127" s="103"/>
      <c r="M1127" s="103"/>
      <c r="N1127" s="103"/>
      <c r="O1127" s="103"/>
      <c r="P1127" s="103"/>
      <c r="Q1127" s="103"/>
      <c r="R1127" s="103"/>
      <c r="S1127" s="103"/>
      <c r="T1127" s="103"/>
      <c r="U1127" s="103"/>
      <c r="V1127" s="103"/>
      <c r="W1127" s="103"/>
      <c r="X1127" s="103"/>
      <c r="Y1127" s="103"/>
      <c r="Z1127" s="103"/>
      <c r="AA1127" s="103"/>
      <c r="AB1127" s="103"/>
      <c r="AC1127" s="103"/>
      <c r="AD1127" s="103"/>
      <c r="AE1127" s="103"/>
      <c r="AF1127" s="103"/>
      <c r="AG1127" s="103"/>
      <c r="AH1127" s="103"/>
      <c r="AI1127" s="103"/>
      <c r="AJ1127" s="103"/>
      <c r="AK1127" s="103"/>
      <c r="AL1127" s="103"/>
      <c r="AM1127" s="103"/>
      <c r="AN1127" s="103"/>
      <c r="AO1127" s="103"/>
      <c r="AP1127" s="103"/>
      <c r="AQ1127" s="103"/>
      <c r="AR1127" s="103"/>
      <c r="AS1127" s="103"/>
      <c r="AT1127" s="103"/>
      <c r="AU1127" s="103"/>
    </row>
    <row r="1128" spans="1:47" s="101" customFormat="1" ht="11.4">
      <c r="B1128" s="115"/>
      <c r="C1128" s="115"/>
      <c r="D1128" s="120"/>
      <c r="E1128" s="114"/>
      <c r="F1128" s="149"/>
      <c r="G1128" s="115"/>
      <c r="H1128" s="114"/>
      <c r="I1128" s="103"/>
      <c r="J1128" s="103"/>
      <c r="K1128" s="103"/>
      <c r="L1128" s="103"/>
      <c r="M1128" s="103"/>
      <c r="N1128" s="103"/>
      <c r="O1128" s="103"/>
      <c r="P1128" s="103"/>
      <c r="Q1128" s="103"/>
      <c r="R1128" s="103"/>
      <c r="S1128" s="103"/>
      <c r="T1128" s="103"/>
      <c r="U1128" s="103"/>
      <c r="V1128" s="103"/>
      <c r="W1128" s="103"/>
      <c r="X1128" s="103"/>
      <c r="Y1128" s="103"/>
      <c r="Z1128" s="103"/>
      <c r="AA1128" s="103"/>
      <c r="AB1128" s="103"/>
      <c r="AC1128" s="103"/>
      <c r="AD1128" s="103"/>
      <c r="AE1128" s="103"/>
      <c r="AF1128" s="103"/>
      <c r="AG1128" s="103"/>
      <c r="AH1128" s="103"/>
      <c r="AI1128" s="103"/>
      <c r="AJ1128" s="103"/>
      <c r="AK1128" s="103"/>
      <c r="AL1128" s="103"/>
      <c r="AM1128" s="103"/>
      <c r="AN1128" s="103"/>
      <c r="AO1128" s="103"/>
      <c r="AP1128" s="103"/>
      <c r="AQ1128" s="103"/>
      <c r="AR1128" s="103"/>
      <c r="AS1128" s="103"/>
      <c r="AT1128" s="103"/>
      <c r="AU1128" s="103"/>
    </row>
    <row r="1129" spans="1:47" s="101" customFormat="1" ht="11.4">
      <c r="B1129" s="115"/>
      <c r="C1129" s="115"/>
      <c r="D1129" s="120" t="s">
        <v>176</v>
      </c>
      <c r="E1129" s="114" t="s">
        <v>44</v>
      </c>
      <c r="F1129" s="149">
        <v>7</v>
      </c>
      <c r="G1129" s="184"/>
      <c r="H1129" s="114">
        <f>F1129*G1129</f>
        <v>0</v>
      </c>
      <c r="I1129" s="103"/>
      <c r="J1129" s="103"/>
      <c r="K1129" s="103"/>
      <c r="L1129" s="103"/>
      <c r="M1129" s="103"/>
      <c r="N1129" s="103"/>
      <c r="O1129" s="103"/>
      <c r="P1129" s="103"/>
      <c r="Q1129" s="103"/>
      <c r="R1129" s="103"/>
      <c r="S1129" s="103"/>
      <c r="T1129" s="103"/>
      <c r="U1129" s="103"/>
      <c r="V1129" s="103"/>
      <c r="W1129" s="103"/>
      <c r="X1129" s="103"/>
      <c r="Y1129" s="103"/>
      <c r="Z1129" s="103"/>
      <c r="AA1129" s="103"/>
      <c r="AB1129" s="103"/>
      <c r="AC1129" s="103"/>
      <c r="AD1129" s="103"/>
      <c r="AE1129" s="103"/>
      <c r="AF1129" s="103"/>
      <c r="AG1129" s="103"/>
      <c r="AH1129" s="103"/>
      <c r="AI1129" s="103"/>
      <c r="AJ1129" s="103"/>
      <c r="AK1129" s="103"/>
      <c r="AL1129" s="103"/>
      <c r="AM1129" s="103"/>
      <c r="AN1129" s="103"/>
      <c r="AO1129" s="103"/>
      <c r="AP1129" s="103"/>
      <c r="AQ1129" s="103"/>
      <c r="AR1129" s="103"/>
      <c r="AS1129" s="103"/>
      <c r="AT1129" s="103"/>
      <c r="AU1129" s="103"/>
    </row>
    <row r="1130" spans="1:47" s="101" customFormat="1" ht="11.4">
      <c r="B1130" s="115"/>
      <c r="C1130" s="115"/>
      <c r="D1130" s="120"/>
      <c r="E1130" s="114"/>
      <c r="F1130" s="149"/>
      <c r="G1130" s="115"/>
      <c r="H1130" s="114"/>
      <c r="I1130" s="103"/>
      <c r="J1130" s="103"/>
      <c r="K1130" s="103"/>
      <c r="L1130" s="103"/>
      <c r="M1130" s="103"/>
      <c r="N1130" s="103"/>
      <c r="O1130" s="103"/>
      <c r="P1130" s="103"/>
      <c r="Q1130" s="103"/>
      <c r="R1130" s="103"/>
      <c r="S1130" s="103"/>
      <c r="T1130" s="103"/>
      <c r="U1130" s="103"/>
      <c r="V1130" s="103"/>
      <c r="W1130" s="103"/>
      <c r="X1130" s="103"/>
      <c r="Y1130" s="103"/>
      <c r="Z1130" s="103"/>
      <c r="AA1130" s="103"/>
      <c r="AB1130" s="103"/>
      <c r="AC1130" s="103"/>
      <c r="AD1130" s="103"/>
      <c r="AE1130" s="103"/>
      <c r="AF1130" s="103"/>
      <c r="AG1130" s="103"/>
      <c r="AH1130" s="103"/>
      <c r="AI1130" s="103"/>
      <c r="AJ1130" s="103"/>
      <c r="AK1130" s="103"/>
      <c r="AL1130" s="103"/>
      <c r="AM1130" s="103"/>
      <c r="AN1130" s="103"/>
      <c r="AO1130" s="103"/>
      <c r="AP1130" s="103"/>
      <c r="AQ1130" s="103"/>
      <c r="AR1130" s="103"/>
      <c r="AS1130" s="103"/>
      <c r="AT1130" s="103"/>
      <c r="AU1130" s="103"/>
    </row>
    <row r="1131" spans="1:47" s="101" customFormat="1" ht="11.4">
      <c r="B1131" s="115"/>
      <c r="C1131" s="115"/>
      <c r="D1131" s="120" t="s">
        <v>177</v>
      </c>
      <c r="E1131" s="114" t="s">
        <v>44</v>
      </c>
      <c r="F1131" s="149">
        <v>6</v>
      </c>
      <c r="G1131" s="184"/>
      <c r="H1131" s="114">
        <f>F1131*G1131</f>
        <v>0</v>
      </c>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3"/>
      <c r="AR1131" s="103"/>
      <c r="AS1131" s="103"/>
      <c r="AT1131" s="103"/>
      <c r="AU1131" s="103"/>
    </row>
    <row r="1132" spans="1:47" s="101" customFormat="1" ht="11.4">
      <c r="B1132" s="115"/>
      <c r="C1132" s="115"/>
      <c r="D1132" s="120"/>
      <c r="E1132" s="114"/>
      <c r="F1132" s="149"/>
      <c r="G1132" s="115"/>
      <c r="H1132" s="114"/>
      <c r="I1132" s="103"/>
      <c r="J1132" s="103"/>
      <c r="K1132" s="103"/>
      <c r="L1132" s="103"/>
      <c r="M1132" s="103"/>
      <c r="N1132" s="103"/>
      <c r="O1132" s="103"/>
      <c r="P1132" s="103"/>
      <c r="Q1132" s="103"/>
      <c r="R1132" s="103"/>
      <c r="S1132" s="103"/>
      <c r="T1132" s="103"/>
      <c r="U1132" s="103"/>
      <c r="V1132" s="103"/>
      <c r="W1132" s="103"/>
      <c r="X1132" s="103"/>
      <c r="Y1132" s="103"/>
      <c r="Z1132" s="103"/>
      <c r="AA1132" s="103"/>
      <c r="AB1132" s="103"/>
      <c r="AC1132" s="103"/>
      <c r="AD1132" s="103"/>
      <c r="AE1132" s="103"/>
      <c r="AF1132" s="103"/>
      <c r="AG1132" s="103"/>
      <c r="AH1132" s="103"/>
      <c r="AI1132" s="103"/>
      <c r="AJ1132" s="103"/>
      <c r="AK1132" s="103"/>
      <c r="AL1132" s="103"/>
      <c r="AM1132" s="103"/>
      <c r="AN1132" s="103"/>
      <c r="AO1132" s="103"/>
      <c r="AP1132" s="103"/>
      <c r="AQ1132" s="103"/>
      <c r="AR1132" s="103"/>
      <c r="AS1132" s="103"/>
      <c r="AT1132" s="103"/>
      <c r="AU1132" s="103"/>
    </row>
    <row r="1133" spans="1:47" s="101" customFormat="1" ht="11.4">
      <c r="B1133" s="115"/>
      <c r="C1133" s="115"/>
      <c r="D1133" s="120" t="s">
        <v>178</v>
      </c>
      <c r="E1133" s="114" t="s">
        <v>44</v>
      </c>
      <c r="F1133" s="149">
        <v>17</v>
      </c>
      <c r="G1133" s="184"/>
      <c r="H1133" s="114">
        <f>F1133*G1133</f>
        <v>0</v>
      </c>
      <c r="I1133" s="103"/>
      <c r="J1133" s="103"/>
      <c r="K1133" s="103"/>
      <c r="L1133" s="103"/>
      <c r="M1133" s="103"/>
      <c r="N1133" s="103"/>
      <c r="O1133" s="103"/>
      <c r="P1133" s="103"/>
      <c r="Q1133" s="103"/>
      <c r="R1133" s="103"/>
      <c r="S1133" s="103"/>
      <c r="T1133" s="103"/>
      <c r="U1133" s="103"/>
      <c r="V1133" s="103"/>
      <c r="W1133" s="103"/>
      <c r="X1133" s="103"/>
      <c r="Y1133" s="103"/>
      <c r="Z1133" s="103"/>
      <c r="AA1133" s="103"/>
      <c r="AB1133" s="103"/>
      <c r="AC1133" s="103"/>
      <c r="AD1133" s="103"/>
      <c r="AE1133" s="103"/>
      <c r="AF1133" s="103"/>
      <c r="AG1133" s="103"/>
      <c r="AH1133" s="103"/>
      <c r="AI1133" s="103"/>
      <c r="AJ1133" s="103"/>
      <c r="AK1133" s="103"/>
      <c r="AL1133" s="103"/>
      <c r="AM1133" s="103"/>
      <c r="AN1133" s="103"/>
      <c r="AO1133" s="103"/>
      <c r="AP1133" s="103"/>
      <c r="AQ1133" s="103"/>
      <c r="AR1133" s="103"/>
      <c r="AS1133" s="103"/>
      <c r="AT1133" s="103"/>
      <c r="AU1133" s="103"/>
    </row>
    <row r="1134" spans="1:47" s="101" customFormat="1" ht="11.4">
      <c r="B1134" s="115"/>
      <c r="C1134" s="115"/>
      <c r="D1134" s="120"/>
      <c r="E1134" s="114"/>
      <c r="F1134" s="115"/>
      <c r="G1134" s="115"/>
      <c r="H1134" s="114"/>
      <c r="I1134" s="103"/>
      <c r="J1134" s="103"/>
      <c r="K1134" s="103"/>
      <c r="L1134" s="103"/>
      <c r="M1134" s="103"/>
      <c r="N1134" s="103"/>
      <c r="O1134" s="103"/>
      <c r="P1134" s="103"/>
      <c r="Q1134" s="103"/>
      <c r="R1134" s="103"/>
      <c r="S1134" s="103"/>
      <c r="T1134" s="103"/>
      <c r="U1134" s="103"/>
      <c r="V1134" s="103"/>
      <c r="W1134" s="103"/>
      <c r="X1134" s="103"/>
      <c r="Y1134" s="103"/>
      <c r="Z1134" s="103"/>
      <c r="AA1134" s="103"/>
      <c r="AB1134" s="103"/>
      <c r="AC1134" s="103"/>
      <c r="AD1134" s="103"/>
      <c r="AE1134" s="103"/>
      <c r="AF1134" s="103"/>
      <c r="AG1134" s="103"/>
      <c r="AH1134" s="103"/>
      <c r="AI1134" s="103"/>
      <c r="AJ1134" s="103"/>
      <c r="AK1134" s="103"/>
      <c r="AL1134" s="103"/>
      <c r="AM1134" s="103"/>
      <c r="AN1134" s="103"/>
      <c r="AO1134" s="103"/>
      <c r="AP1134" s="103"/>
      <c r="AQ1134" s="103"/>
      <c r="AR1134" s="103"/>
      <c r="AS1134" s="103"/>
      <c r="AT1134" s="103"/>
      <c r="AU1134" s="103"/>
    </row>
    <row r="1135" spans="1:47" s="101" customFormat="1" ht="11.4">
      <c r="B1135" s="115"/>
      <c r="C1135" s="115"/>
      <c r="D1135" s="120"/>
      <c r="E1135" s="114"/>
      <c r="F1135" s="115"/>
      <c r="G1135" s="115"/>
      <c r="H1135" s="158"/>
      <c r="I1135" s="103"/>
      <c r="J1135" s="103"/>
      <c r="K1135" s="103"/>
      <c r="L1135" s="103"/>
      <c r="M1135" s="103"/>
      <c r="N1135" s="103"/>
      <c r="O1135" s="103"/>
      <c r="P1135" s="103"/>
      <c r="Q1135" s="103"/>
      <c r="R1135" s="103"/>
      <c r="S1135" s="103"/>
      <c r="T1135" s="103"/>
      <c r="U1135" s="103"/>
      <c r="V1135" s="103"/>
      <c r="W1135" s="103"/>
      <c r="X1135" s="103"/>
      <c r="Y1135" s="103"/>
      <c r="Z1135" s="103"/>
      <c r="AA1135" s="103"/>
      <c r="AB1135" s="103"/>
      <c r="AC1135" s="103"/>
      <c r="AD1135" s="103"/>
      <c r="AE1135" s="103"/>
      <c r="AF1135" s="103"/>
      <c r="AG1135" s="103"/>
      <c r="AH1135" s="103"/>
      <c r="AI1135" s="103"/>
      <c r="AJ1135" s="103"/>
      <c r="AK1135" s="103"/>
      <c r="AL1135" s="103"/>
      <c r="AM1135" s="103"/>
      <c r="AN1135" s="103"/>
      <c r="AO1135" s="103"/>
      <c r="AP1135" s="103"/>
      <c r="AQ1135" s="103"/>
      <c r="AR1135" s="103"/>
      <c r="AS1135" s="103"/>
      <c r="AT1135" s="103"/>
      <c r="AU1135" s="103"/>
    </row>
    <row r="1136" spans="1:47" s="101" customFormat="1" ht="12" customHeight="1">
      <c r="B1136" s="115"/>
      <c r="C1136" s="115"/>
      <c r="D1136" s="120"/>
      <c r="E1136" s="114"/>
      <c r="F1136" s="115"/>
      <c r="G1136" s="115"/>
      <c r="H1136" s="158"/>
      <c r="I1136" s="103"/>
      <c r="J1136" s="103"/>
      <c r="K1136" s="103"/>
      <c r="L1136" s="103"/>
      <c r="M1136" s="103"/>
      <c r="N1136" s="103"/>
      <c r="O1136" s="103"/>
      <c r="P1136" s="103"/>
      <c r="Q1136" s="103"/>
      <c r="R1136" s="103"/>
      <c r="S1136" s="103"/>
      <c r="T1136" s="103"/>
      <c r="U1136" s="103"/>
      <c r="V1136" s="103"/>
      <c r="W1136" s="103"/>
      <c r="X1136" s="103"/>
      <c r="Y1136" s="103"/>
      <c r="Z1136" s="103"/>
      <c r="AA1136" s="103"/>
      <c r="AB1136" s="103"/>
      <c r="AC1136" s="103"/>
      <c r="AD1136" s="103"/>
      <c r="AE1136" s="103"/>
      <c r="AF1136" s="103"/>
      <c r="AG1136" s="103"/>
      <c r="AH1136" s="103"/>
      <c r="AI1136" s="103"/>
      <c r="AJ1136" s="103"/>
      <c r="AK1136" s="103"/>
      <c r="AL1136" s="103"/>
      <c r="AM1136" s="103"/>
      <c r="AN1136" s="103"/>
      <c r="AO1136" s="103"/>
      <c r="AP1136" s="103"/>
      <c r="AQ1136" s="103"/>
      <c r="AR1136" s="103"/>
      <c r="AS1136" s="103"/>
      <c r="AT1136" s="103"/>
      <c r="AU1136" s="103"/>
    </row>
    <row r="1137" spans="2:47" s="101" customFormat="1" ht="11.4">
      <c r="B1137" s="115"/>
      <c r="C1137" s="115"/>
      <c r="D1137" s="120"/>
      <c r="E1137" s="114"/>
      <c r="F1137" s="115"/>
      <c r="G1137" s="115"/>
      <c r="H1137" s="158"/>
      <c r="I1137" s="103"/>
      <c r="J1137" s="103"/>
      <c r="K1137" s="103"/>
      <c r="L1137" s="103"/>
      <c r="M1137" s="103"/>
      <c r="N1137" s="103"/>
      <c r="O1137" s="103"/>
      <c r="P1137" s="103"/>
      <c r="Q1137" s="103"/>
      <c r="R1137" s="103"/>
      <c r="S1137" s="103"/>
      <c r="T1137" s="103"/>
      <c r="U1137" s="103"/>
      <c r="V1137" s="103"/>
      <c r="W1137" s="103"/>
      <c r="X1137" s="103"/>
      <c r="Y1137" s="103"/>
      <c r="Z1137" s="103"/>
      <c r="AA1137" s="103"/>
      <c r="AB1137" s="103"/>
      <c r="AC1137" s="103"/>
      <c r="AD1137" s="103"/>
      <c r="AE1137" s="103"/>
      <c r="AF1137" s="103"/>
      <c r="AG1137" s="103"/>
      <c r="AH1137" s="103"/>
      <c r="AI1137" s="103"/>
      <c r="AJ1137" s="103"/>
      <c r="AK1137" s="103"/>
      <c r="AL1137" s="103"/>
      <c r="AM1137" s="103"/>
      <c r="AN1137" s="103"/>
      <c r="AO1137" s="103"/>
      <c r="AP1137" s="103"/>
      <c r="AQ1137" s="103"/>
      <c r="AR1137" s="103"/>
      <c r="AS1137" s="103"/>
      <c r="AT1137" s="103"/>
      <c r="AU1137" s="103"/>
    </row>
    <row r="1138" spans="2:47" s="101" customFormat="1" ht="11.4">
      <c r="B1138" s="115"/>
      <c r="C1138" s="115"/>
      <c r="D1138" s="120"/>
      <c r="E1138" s="114"/>
      <c r="F1138" s="115"/>
      <c r="G1138" s="115"/>
      <c r="H1138" s="158"/>
      <c r="I1138" s="103"/>
      <c r="J1138" s="103"/>
      <c r="K1138" s="103"/>
      <c r="L1138" s="103"/>
      <c r="M1138" s="103"/>
      <c r="N1138" s="103"/>
      <c r="O1138" s="103"/>
      <c r="P1138" s="103"/>
      <c r="Q1138" s="103"/>
      <c r="R1138" s="103"/>
      <c r="S1138" s="103"/>
      <c r="T1138" s="103"/>
      <c r="U1138" s="103"/>
      <c r="V1138" s="103"/>
      <c r="W1138" s="103"/>
      <c r="X1138" s="103"/>
      <c r="Y1138" s="103"/>
      <c r="Z1138" s="103"/>
      <c r="AA1138" s="103"/>
      <c r="AB1138" s="103"/>
      <c r="AC1138" s="103"/>
      <c r="AD1138" s="103"/>
      <c r="AE1138" s="103"/>
      <c r="AF1138" s="103"/>
      <c r="AG1138" s="103"/>
      <c r="AH1138" s="103"/>
      <c r="AI1138" s="103"/>
      <c r="AJ1138" s="103"/>
      <c r="AK1138" s="103"/>
      <c r="AL1138" s="103"/>
      <c r="AM1138" s="103"/>
      <c r="AN1138" s="103"/>
      <c r="AO1138" s="103"/>
      <c r="AP1138" s="103"/>
      <c r="AQ1138" s="103"/>
      <c r="AR1138" s="103"/>
      <c r="AS1138" s="103"/>
      <c r="AT1138" s="103"/>
      <c r="AU1138" s="103"/>
    </row>
    <row r="1139" spans="2:47" s="101" customFormat="1" ht="11.4">
      <c r="B1139" s="125"/>
      <c r="C1139" s="125"/>
      <c r="D1139" s="125"/>
      <c r="E1139" s="124"/>
      <c r="F1139" s="125"/>
      <c r="G1139" s="125"/>
      <c r="H1139" s="158"/>
      <c r="I1139" s="103"/>
      <c r="J1139" s="103"/>
      <c r="K1139" s="103"/>
      <c r="L1139" s="103"/>
      <c r="M1139" s="103"/>
      <c r="N1139" s="103"/>
      <c r="O1139" s="103"/>
      <c r="P1139" s="103"/>
      <c r="Q1139" s="103"/>
      <c r="R1139" s="103"/>
      <c r="S1139" s="103"/>
      <c r="T1139" s="103"/>
      <c r="U1139" s="103"/>
      <c r="V1139" s="103"/>
      <c r="W1139" s="103"/>
      <c r="X1139" s="103"/>
      <c r="Y1139" s="103"/>
      <c r="Z1139" s="103"/>
      <c r="AA1139" s="103"/>
      <c r="AB1139" s="103"/>
      <c r="AC1139" s="103"/>
      <c r="AD1139" s="103"/>
      <c r="AE1139" s="103"/>
      <c r="AF1139" s="103"/>
      <c r="AG1139" s="103"/>
      <c r="AH1139" s="103"/>
      <c r="AI1139" s="103"/>
      <c r="AJ1139" s="103"/>
      <c r="AK1139" s="103"/>
      <c r="AL1139" s="103"/>
      <c r="AM1139" s="103"/>
      <c r="AN1139" s="103"/>
      <c r="AO1139" s="103"/>
      <c r="AP1139" s="103"/>
      <c r="AQ1139" s="103"/>
      <c r="AR1139" s="103"/>
      <c r="AS1139" s="103"/>
      <c r="AT1139" s="103"/>
      <c r="AU1139" s="103"/>
    </row>
    <row r="1140" spans="2:47" s="101" customFormat="1" ht="11.4">
      <c r="B1140" s="126" t="s">
        <v>173</v>
      </c>
      <c r="C1140" s="145"/>
      <c r="D1140" s="146"/>
      <c r="E1140" s="106"/>
      <c r="F1140" s="106"/>
      <c r="G1140" s="106"/>
      <c r="H1140" s="9">
        <f>SUM(H1085:H1134)</f>
        <v>0</v>
      </c>
      <c r="I1140" s="103"/>
      <c r="J1140" s="103"/>
      <c r="K1140" s="103"/>
      <c r="L1140" s="103"/>
      <c r="M1140" s="103"/>
      <c r="N1140" s="103"/>
      <c r="O1140" s="103"/>
      <c r="P1140" s="103"/>
      <c r="Q1140" s="103"/>
      <c r="R1140" s="103"/>
      <c r="S1140" s="103"/>
      <c r="T1140" s="103"/>
      <c r="U1140" s="103"/>
      <c r="V1140" s="103"/>
      <c r="W1140" s="103"/>
      <c r="X1140" s="103"/>
      <c r="Y1140" s="103"/>
      <c r="Z1140" s="103"/>
      <c r="AA1140" s="103"/>
      <c r="AB1140" s="103"/>
      <c r="AC1140" s="103"/>
      <c r="AD1140" s="103"/>
      <c r="AE1140" s="103"/>
      <c r="AF1140" s="103"/>
      <c r="AG1140" s="103"/>
      <c r="AH1140" s="103"/>
      <c r="AI1140" s="103"/>
      <c r="AJ1140" s="103"/>
      <c r="AK1140" s="103"/>
      <c r="AL1140" s="103"/>
      <c r="AM1140" s="103"/>
      <c r="AN1140" s="103"/>
      <c r="AO1140" s="103"/>
      <c r="AP1140" s="103"/>
      <c r="AQ1140" s="103"/>
      <c r="AR1140" s="103"/>
      <c r="AS1140" s="103"/>
      <c r="AT1140" s="103"/>
      <c r="AU1140" s="103"/>
    </row>
    <row r="1141" spans="2:47" s="101" customFormat="1" ht="12">
      <c r="B1141" s="48"/>
      <c r="C1141" s="48"/>
      <c r="D1141" s="130">
        <v>217</v>
      </c>
      <c r="E1141" s="99"/>
      <c r="F1141" s="99"/>
      <c r="G1141" s="99"/>
      <c r="H1141" s="99"/>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3"/>
      <c r="AR1141" s="103"/>
      <c r="AS1141" s="103"/>
      <c r="AT1141" s="103"/>
      <c r="AU1141" s="103"/>
    </row>
    <row r="1142" spans="2:47" s="101" customFormat="1" ht="13.8">
      <c r="B1142" s="95" t="s">
        <v>190</v>
      </c>
      <c r="C1142" s="35"/>
      <c r="D1142" s="35"/>
      <c r="E1142" s="96"/>
      <c r="F1142" s="96"/>
      <c r="G1142" s="96"/>
      <c r="H1142" s="96"/>
      <c r="I1142" s="103"/>
      <c r="J1142" s="103"/>
      <c r="K1142" s="103"/>
      <c r="L1142" s="103"/>
      <c r="M1142" s="103"/>
      <c r="N1142" s="103"/>
      <c r="O1142" s="103"/>
      <c r="P1142" s="103"/>
      <c r="Q1142" s="103"/>
      <c r="R1142" s="103"/>
      <c r="S1142" s="103"/>
      <c r="T1142" s="103"/>
      <c r="U1142" s="103"/>
      <c r="V1142" s="103"/>
      <c r="W1142" s="103"/>
      <c r="X1142" s="103"/>
      <c r="Y1142" s="103"/>
      <c r="Z1142" s="103"/>
      <c r="AA1142" s="103"/>
      <c r="AB1142" s="103"/>
      <c r="AC1142" s="103"/>
      <c r="AD1142" s="103"/>
      <c r="AE1142" s="103"/>
      <c r="AF1142" s="103"/>
      <c r="AG1142" s="103"/>
      <c r="AH1142" s="103"/>
      <c r="AI1142" s="103"/>
      <c r="AJ1142" s="103"/>
      <c r="AK1142" s="103"/>
      <c r="AL1142" s="103"/>
      <c r="AM1142" s="103"/>
      <c r="AN1142" s="103"/>
      <c r="AO1142" s="103"/>
      <c r="AP1142" s="103"/>
      <c r="AQ1142" s="103"/>
      <c r="AR1142" s="103"/>
      <c r="AS1142" s="103"/>
      <c r="AT1142" s="103"/>
      <c r="AU1142" s="103"/>
    </row>
    <row r="1143" spans="2:47" s="101" customFormat="1" ht="13.8">
      <c r="B1143" s="95" t="str">
        <f>B1073</f>
        <v>SECTION B - REHABILITATION OF ROAD PAVEMENTS AT KATHERINE STREET</v>
      </c>
      <c r="C1143" s="35"/>
      <c r="D1143" s="35"/>
      <c r="E1143" s="96"/>
      <c r="F1143" s="96"/>
      <c r="G1143" s="96"/>
      <c r="H1143" s="96"/>
      <c r="I1143" s="103"/>
      <c r="J1143" s="103"/>
      <c r="K1143" s="103"/>
      <c r="L1143" s="103"/>
      <c r="M1143" s="103"/>
      <c r="N1143" s="103"/>
      <c r="O1143" s="103"/>
      <c r="P1143" s="103"/>
      <c r="Q1143" s="103"/>
      <c r="R1143" s="103"/>
      <c r="S1143" s="103"/>
      <c r="T1143" s="103"/>
      <c r="U1143" s="103"/>
      <c r="V1143" s="103"/>
      <c r="W1143" s="103"/>
      <c r="X1143" s="103"/>
      <c r="Y1143" s="103"/>
      <c r="Z1143" s="103"/>
      <c r="AA1143" s="103"/>
      <c r="AB1143" s="103"/>
      <c r="AC1143" s="103"/>
      <c r="AD1143" s="103"/>
      <c r="AE1143" s="103"/>
      <c r="AF1143" s="103"/>
      <c r="AG1143" s="103"/>
      <c r="AH1143" s="103"/>
      <c r="AI1143" s="103"/>
      <c r="AJ1143" s="103"/>
      <c r="AK1143" s="103"/>
      <c r="AL1143" s="103"/>
      <c r="AM1143" s="103"/>
      <c r="AN1143" s="103"/>
      <c r="AO1143" s="103"/>
      <c r="AP1143" s="103"/>
      <c r="AQ1143" s="103"/>
      <c r="AR1143" s="103"/>
      <c r="AS1143" s="103"/>
      <c r="AT1143" s="103"/>
      <c r="AU1143" s="103"/>
    </row>
    <row r="1144" spans="2:47" s="101" customFormat="1" ht="12">
      <c r="B1144" s="48"/>
      <c r="C1144" s="48"/>
      <c r="D1144" s="48"/>
      <c r="E1144" s="99"/>
      <c r="F1144" s="99"/>
      <c r="G1144" s="99"/>
      <c r="H1144" s="359"/>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3"/>
      <c r="AR1144" s="103"/>
      <c r="AS1144" s="103"/>
      <c r="AT1144" s="103"/>
      <c r="AU1144" s="103"/>
    </row>
    <row r="1145" spans="2:47" s="101" customFormat="1" ht="11.4">
      <c r="B1145" s="102" t="s">
        <v>1</v>
      </c>
      <c r="C1145" s="102" t="s">
        <v>2</v>
      </c>
      <c r="D1145" s="102" t="s">
        <v>3</v>
      </c>
      <c r="E1145" s="102" t="s">
        <v>4</v>
      </c>
      <c r="F1145" s="102" t="s">
        <v>5</v>
      </c>
      <c r="G1145" s="102" t="s">
        <v>6</v>
      </c>
      <c r="H1145" s="9" t="s">
        <v>7</v>
      </c>
      <c r="I1145" s="103"/>
      <c r="J1145" s="103"/>
      <c r="K1145" s="103"/>
      <c r="L1145" s="103"/>
      <c r="M1145" s="103"/>
      <c r="N1145" s="103"/>
      <c r="O1145" s="103"/>
      <c r="P1145" s="103"/>
      <c r="Q1145" s="103"/>
      <c r="R1145" s="103"/>
      <c r="S1145" s="103"/>
      <c r="T1145" s="103"/>
      <c r="U1145" s="103"/>
      <c r="V1145" s="103"/>
      <c r="W1145" s="103"/>
      <c r="X1145" s="103"/>
      <c r="Y1145" s="103"/>
      <c r="Z1145" s="103"/>
      <c r="AA1145" s="103"/>
      <c r="AB1145" s="103"/>
      <c r="AC1145" s="103"/>
      <c r="AD1145" s="103"/>
      <c r="AE1145" s="103"/>
      <c r="AF1145" s="103"/>
      <c r="AG1145" s="103"/>
      <c r="AH1145" s="103"/>
      <c r="AI1145" s="103"/>
      <c r="AJ1145" s="103"/>
      <c r="AK1145" s="103"/>
      <c r="AL1145" s="103"/>
      <c r="AM1145" s="103"/>
      <c r="AN1145" s="103"/>
      <c r="AO1145" s="103"/>
      <c r="AP1145" s="103"/>
      <c r="AQ1145" s="103"/>
      <c r="AR1145" s="103"/>
      <c r="AS1145" s="103"/>
      <c r="AT1145" s="103"/>
      <c r="AU1145" s="103"/>
    </row>
    <row r="1146" spans="2:47" s="101" customFormat="1" ht="11.4">
      <c r="B1146" s="104"/>
      <c r="C1146" s="142"/>
      <c r="D1146" s="20" t="s">
        <v>92</v>
      </c>
      <c r="E1146" s="106"/>
      <c r="F1146" s="106"/>
      <c r="G1146" s="106"/>
      <c r="H1146" s="9">
        <f>H1140</f>
        <v>0</v>
      </c>
      <c r="I1146" s="103"/>
      <c r="J1146" s="103"/>
      <c r="K1146" s="103"/>
      <c r="L1146" s="103"/>
      <c r="M1146" s="103"/>
      <c r="N1146" s="103"/>
      <c r="O1146" s="103"/>
      <c r="P1146" s="103"/>
      <c r="Q1146" s="103"/>
      <c r="R1146" s="103"/>
      <c r="S1146" s="103"/>
      <c r="T1146" s="103"/>
      <c r="U1146" s="103"/>
      <c r="V1146" s="103"/>
      <c r="W1146" s="103"/>
      <c r="X1146" s="103"/>
      <c r="Y1146" s="103"/>
      <c r="Z1146" s="103"/>
      <c r="AA1146" s="103"/>
      <c r="AB1146" s="103"/>
      <c r="AC1146" s="103"/>
      <c r="AD1146" s="103"/>
      <c r="AE1146" s="103"/>
      <c r="AF1146" s="103"/>
      <c r="AG1146" s="103"/>
      <c r="AH1146" s="103"/>
      <c r="AI1146" s="103"/>
      <c r="AJ1146" s="103"/>
      <c r="AK1146" s="103"/>
      <c r="AL1146" s="103"/>
      <c r="AM1146" s="103"/>
      <c r="AN1146" s="103"/>
      <c r="AO1146" s="103"/>
      <c r="AP1146" s="103"/>
      <c r="AQ1146" s="103"/>
      <c r="AR1146" s="103"/>
      <c r="AS1146" s="103"/>
      <c r="AT1146" s="103"/>
      <c r="AU1146" s="103"/>
    </row>
    <row r="1147" spans="2:47" s="101" customFormat="1" ht="11.4">
      <c r="B1147" s="143" t="s">
        <v>93</v>
      </c>
      <c r="C1147" s="143"/>
      <c r="D1147" s="144" t="s">
        <v>94</v>
      </c>
      <c r="E1147" s="143"/>
      <c r="F1147" s="143"/>
      <c r="G1147" s="143"/>
      <c r="H1147" s="110"/>
      <c r="I1147" s="103"/>
      <c r="J1147" s="103"/>
      <c r="K1147" s="103"/>
      <c r="L1147" s="103"/>
      <c r="M1147" s="103"/>
      <c r="N1147" s="103"/>
      <c r="O1147" s="103"/>
      <c r="P1147" s="103"/>
      <c r="Q1147" s="103"/>
      <c r="R1147" s="103"/>
      <c r="S1147" s="103"/>
      <c r="T1147" s="103"/>
      <c r="U1147" s="103"/>
      <c r="V1147" s="103"/>
      <c r="W1147" s="103"/>
      <c r="X1147" s="103"/>
      <c r="Y1147" s="103"/>
      <c r="Z1147" s="103"/>
      <c r="AA1147" s="103"/>
      <c r="AB1147" s="103"/>
      <c r="AC1147" s="103"/>
      <c r="AD1147" s="103"/>
      <c r="AE1147" s="103"/>
      <c r="AF1147" s="103"/>
      <c r="AG1147" s="103"/>
      <c r="AH1147" s="103"/>
      <c r="AI1147" s="103"/>
      <c r="AJ1147" s="103"/>
      <c r="AK1147" s="103"/>
      <c r="AL1147" s="103"/>
      <c r="AM1147" s="103"/>
      <c r="AN1147" s="103"/>
      <c r="AO1147" s="103"/>
      <c r="AP1147" s="103"/>
      <c r="AQ1147" s="103"/>
      <c r="AR1147" s="103"/>
      <c r="AS1147" s="103"/>
      <c r="AT1147" s="103"/>
      <c r="AU1147" s="103"/>
    </row>
    <row r="1148" spans="2:47" s="101" customFormat="1" ht="11.4">
      <c r="B1148" s="119"/>
      <c r="C1148" s="119"/>
      <c r="D1148" s="120"/>
      <c r="E1148" s="119"/>
      <c r="F1148" s="119"/>
      <c r="G1148" s="119"/>
      <c r="H1148" s="114"/>
      <c r="I1148" s="103"/>
      <c r="J1148" s="103"/>
      <c r="K1148" s="103"/>
      <c r="L1148" s="103"/>
      <c r="M1148" s="103"/>
      <c r="N1148" s="103"/>
      <c r="O1148" s="103"/>
      <c r="P1148" s="103"/>
      <c r="Q1148" s="103"/>
      <c r="R1148" s="103"/>
      <c r="S1148" s="103"/>
      <c r="T1148" s="103"/>
      <c r="U1148" s="103"/>
      <c r="V1148" s="103"/>
      <c r="W1148" s="103"/>
      <c r="X1148" s="103"/>
      <c r="Y1148" s="103"/>
      <c r="Z1148" s="103"/>
      <c r="AA1148" s="103"/>
      <c r="AB1148" s="103"/>
      <c r="AC1148" s="103"/>
      <c r="AD1148" s="103"/>
      <c r="AE1148" s="103"/>
      <c r="AF1148" s="103"/>
      <c r="AG1148" s="103"/>
      <c r="AH1148" s="103"/>
      <c r="AI1148" s="103"/>
      <c r="AJ1148" s="103"/>
      <c r="AK1148" s="103"/>
      <c r="AL1148" s="103"/>
      <c r="AM1148" s="103"/>
      <c r="AN1148" s="103"/>
      <c r="AO1148" s="103"/>
      <c r="AP1148" s="103"/>
      <c r="AQ1148" s="103"/>
      <c r="AR1148" s="103"/>
      <c r="AS1148" s="103"/>
      <c r="AT1148" s="103"/>
      <c r="AU1148" s="103"/>
    </row>
    <row r="1149" spans="2:47" s="101" customFormat="1" ht="11.4">
      <c r="B1149" s="119"/>
      <c r="C1149" s="119"/>
      <c r="D1149" s="120" t="s">
        <v>172</v>
      </c>
      <c r="E1149" s="114"/>
      <c r="F1149" s="119"/>
      <c r="G1149" s="119"/>
      <c r="H1149" s="114"/>
      <c r="I1149" s="103"/>
      <c r="J1149" s="103"/>
      <c r="K1149" s="103"/>
      <c r="L1149" s="103"/>
      <c r="M1149" s="103"/>
      <c r="N1149" s="103"/>
      <c r="O1149" s="103"/>
      <c r="P1149" s="103"/>
      <c r="Q1149" s="103"/>
      <c r="R1149" s="103"/>
      <c r="S1149" s="103"/>
      <c r="T1149" s="103"/>
      <c r="U1149" s="103"/>
      <c r="V1149" s="103"/>
      <c r="W1149" s="103"/>
      <c r="X1149" s="103"/>
      <c r="Y1149" s="103"/>
      <c r="Z1149" s="103"/>
      <c r="AA1149" s="103"/>
      <c r="AB1149" s="103"/>
      <c r="AC1149" s="103"/>
      <c r="AD1149" s="103"/>
      <c r="AE1149" s="103"/>
      <c r="AF1149" s="103"/>
      <c r="AG1149" s="103"/>
      <c r="AH1149" s="103"/>
      <c r="AI1149" s="103"/>
      <c r="AJ1149" s="103"/>
      <c r="AK1149" s="103"/>
      <c r="AL1149" s="103"/>
      <c r="AM1149" s="103"/>
      <c r="AN1149" s="103"/>
      <c r="AO1149" s="103"/>
      <c r="AP1149" s="103"/>
      <c r="AQ1149" s="103"/>
      <c r="AR1149" s="103"/>
      <c r="AS1149" s="103"/>
      <c r="AT1149" s="103"/>
      <c r="AU1149" s="103"/>
    </row>
    <row r="1150" spans="2:47" s="101" customFormat="1" ht="11.4">
      <c r="B1150" s="119"/>
      <c r="C1150" s="119"/>
      <c r="D1150" s="120"/>
      <c r="E1150" s="114"/>
      <c r="F1150" s="119"/>
      <c r="G1150" s="119"/>
      <c r="H1150" s="114"/>
      <c r="I1150" s="103"/>
      <c r="J1150" s="103"/>
      <c r="K1150" s="103"/>
      <c r="L1150" s="103"/>
      <c r="M1150" s="103"/>
      <c r="N1150" s="103"/>
      <c r="O1150" s="103"/>
      <c r="P1150" s="103"/>
      <c r="Q1150" s="103"/>
      <c r="R1150" s="103"/>
      <c r="S1150" s="103"/>
      <c r="T1150" s="103"/>
      <c r="U1150" s="103"/>
      <c r="V1150" s="103"/>
      <c r="W1150" s="103"/>
      <c r="X1150" s="103"/>
      <c r="Y1150" s="103"/>
      <c r="Z1150" s="103"/>
      <c r="AA1150" s="103"/>
      <c r="AB1150" s="103"/>
      <c r="AC1150" s="103"/>
      <c r="AD1150" s="103"/>
      <c r="AE1150" s="103"/>
      <c r="AF1150" s="103"/>
      <c r="AG1150" s="103"/>
      <c r="AH1150" s="103"/>
      <c r="AI1150" s="103"/>
      <c r="AJ1150" s="103"/>
      <c r="AK1150" s="103"/>
      <c r="AL1150" s="103"/>
      <c r="AM1150" s="103"/>
      <c r="AN1150" s="103"/>
      <c r="AO1150" s="103"/>
      <c r="AP1150" s="103"/>
      <c r="AQ1150" s="103"/>
      <c r="AR1150" s="103"/>
      <c r="AS1150" s="103"/>
      <c r="AT1150" s="103"/>
      <c r="AU1150" s="103"/>
    </row>
    <row r="1151" spans="2:47" s="101" customFormat="1" ht="11.4">
      <c r="B1151" s="119"/>
      <c r="C1151" s="119"/>
      <c r="D1151" s="120" t="s">
        <v>179</v>
      </c>
      <c r="E1151" s="114" t="s">
        <v>44</v>
      </c>
      <c r="F1151" s="149">
        <v>4</v>
      </c>
      <c r="G1151" s="184"/>
      <c r="H1151" s="114">
        <f>F1151*G1151</f>
        <v>0</v>
      </c>
      <c r="I1151" s="103"/>
      <c r="J1151" s="103"/>
      <c r="K1151" s="103"/>
      <c r="L1151" s="103"/>
      <c r="M1151" s="103"/>
      <c r="N1151" s="103"/>
      <c r="O1151" s="103"/>
      <c r="P1151" s="103"/>
      <c r="Q1151" s="103"/>
      <c r="R1151" s="103"/>
      <c r="S1151" s="103"/>
      <c r="T1151" s="103"/>
      <c r="U1151" s="103"/>
      <c r="V1151" s="103"/>
      <c r="W1151" s="103"/>
      <c r="X1151" s="103"/>
      <c r="Y1151" s="103"/>
      <c r="Z1151" s="103"/>
      <c r="AA1151" s="103"/>
      <c r="AB1151" s="103"/>
      <c r="AC1151" s="103"/>
      <c r="AD1151" s="103"/>
      <c r="AE1151" s="103"/>
      <c r="AF1151" s="103"/>
      <c r="AG1151" s="103"/>
      <c r="AH1151" s="103"/>
      <c r="AI1151" s="103"/>
      <c r="AJ1151" s="103"/>
      <c r="AK1151" s="103"/>
      <c r="AL1151" s="103"/>
      <c r="AM1151" s="103"/>
      <c r="AN1151" s="103"/>
      <c r="AO1151" s="103"/>
      <c r="AP1151" s="103"/>
      <c r="AQ1151" s="103"/>
      <c r="AR1151" s="103"/>
      <c r="AS1151" s="103"/>
      <c r="AT1151" s="103"/>
      <c r="AU1151" s="103"/>
    </row>
    <row r="1152" spans="2:47" s="101" customFormat="1" ht="11.4">
      <c r="B1152" s="119"/>
      <c r="C1152" s="119"/>
      <c r="D1152" s="120"/>
      <c r="E1152" s="114"/>
      <c r="F1152" s="149"/>
      <c r="G1152" s="115"/>
      <c r="H1152" s="114"/>
      <c r="I1152" s="103"/>
      <c r="J1152" s="103"/>
      <c r="K1152" s="103"/>
      <c r="L1152" s="103"/>
      <c r="M1152" s="103"/>
      <c r="N1152" s="103"/>
      <c r="O1152" s="103"/>
      <c r="P1152" s="103"/>
      <c r="Q1152" s="103"/>
      <c r="R1152" s="103"/>
      <c r="S1152" s="103"/>
      <c r="T1152" s="103"/>
      <c r="U1152" s="103"/>
      <c r="V1152" s="103"/>
      <c r="W1152" s="103"/>
      <c r="X1152" s="103"/>
      <c r="Y1152" s="103"/>
      <c r="Z1152" s="103"/>
      <c r="AA1152" s="103"/>
      <c r="AB1152" s="103"/>
      <c r="AC1152" s="103"/>
      <c r="AD1152" s="103"/>
      <c r="AE1152" s="103"/>
      <c r="AF1152" s="103"/>
      <c r="AG1152" s="103"/>
      <c r="AH1152" s="103"/>
      <c r="AI1152" s="103"/>
      <c r="AJ1152" s="103"/>
      <c r="AK1152" s="103"/>
      <c r="AL1152" s="103"/>
      <c r="AM1152" s="103"/>
      <c r="AN1152" s="103"/>
      <c r="AO1152" s="103"/>
      <c r="AP1152" s="103"/>
      <c r="AQ1152" s="103"/>
      <c r="AR1152" s="103"/>
      <c r="AS1152" s="103"/>
      <c r="AT1152" s="103"/>
      <c r="AU1152" s="103"/>
    </row>
    <row r="1153" spans="2:47" s="101" customFormat="1" ht="11.4">
      <c r="B1153" s="119"/>
      <c r="C1153" s="119"/>
      <c r="D1153" s="120" t="s">
        <v>180</v>
      </c>
      <c r="E1153" s="114" t="s">
        <v>44</v>
      </c>
      <c r="F1153" s="149">
        <v>14</v>
      </c>
      <c r="G1153" s="184"/>
      <c r="H1153" s="114">
        <f>F1153*G1153</f>
        <v>0</v>
      </c>
      <c r="I1153" s="103"/>
      <c r="J1153" s="103"/>
      <c r="K1153" s="103"/>
      <c r="L1153" s="103"/>
      <c r="M1153" s="103"/>
      <c r="N1153" s="103"/>
      <c r="O1153" s="103"/>
      <c r="P1153" s="103"/>
      <c r="Q1153" s="103"/>
      <c r="R1153" s="103"/>
      <c r="S1153" s="103"/>
      <c r="T1153" s="103"/>
      <c r="U1153" s="103"/>
      <c r="V1153" s="103"/>
      <c r="W1153" s="103"/>
      <c r="X1153" s="103"/>
      <c r="Y1153" s="103"/>
      <c r="Z1153" s="103"/>
      <c r="AA1153" s="103"/>
      <c r="AB1153" s="103"/>
      <c r="AC1153" s="103"/>
      <c r="AD1153" s="103"/>
      <c r="AE1153" s="103"/>
      <c r="AF1153" s="103"/>
      <c r="AG1153" s="103"/>
      <c r="AH1153" s="103"/>
      <c r="AI1153" s="103"/>
      <c r="AJ1153" s="103"/>
      <c r="AK1153" s="103"/>
      <c r="AL1153" s="103"/>
      <c r="AM1153" s="103"/>
      <c r="AN1153" s="103"/>
      <c r="AO1153" s="103"/>
      <c r="AP1153" s="103"/>
      <c r="AQ1153" s="103"/>
      <c r="AR1153" s="103"/>
      <c r="AS1153" s="103"/>
      <c r="AT1153" s="103"/>
      <c r="AU1153" s="103"/>
    </row>
    <row r="1154" spans="2:47" s="101" customFormat="1" ht="11.4">
      <c r="B1154" s="119"/>
      <c r="C1154" s="119"/>
      <c r="D1154" s="120"/>
      <c r="E1154" s="114"/>
      <c r="F1154" s="149"/>
      <c r="G1154" s="115"/>
      <c r="H1154" s="114"/>
      <c r="I1154" s="103"/>
      <c r="J1154" s="103"/>
      <c r="K1154" s="103"/>
      <c r="L1154" s="103"/>
      <c r="M1154" s="103"/>
      <c r="N1154" s="103"/>
      <c r="O1154" s="103"/>
      <c r="P1154" s="103"/>
      <c r="Q1154" s="103"/>
      <c r="R1154" s="103"/>
      <c r="S1154" s="103"/>
      <c r="T1154" s="103"/>
      <c r="U1154" s="103"/>
      <c r="V1154" s="103"/>
      <c r="W1154" s="103"/>
      <c r="X1154" s="103"/>
      <c r="Y1154" s="103"/>
      <c r="Z1154" s="103"/>
      <c r="AA1154" s="103"/>
      <c r="AB1154" s="103"/>
      <c r="AC1154" s="103"/>
      <c r="AD1154" s="103"/>
      <c r="AE1154" s="103"/>
      <c r="AF1154" s="103"/>
      <c r="AG1154" s="103"/>
      <c r="AH1154" s="103"/>
      <c r="AI1154" s="103"/>
      <c r="AJ1154" s="103"/>
      <c r="AK1154" s="103"/>
      <c r="AL1154" s="103"/>
      <c r="AM1154" s="103"/>
      <c r="AN1154" s="103"/>
      <c r="AO1154" s="103"/>
      <c r="AP1154" s="103"/>
      <c r="AQ1154" s="103"/>
      <c r="AR1154" s="103"/>
      <c r="AS1154" s="103"/>
      <c r="AT1154" s="103"/>
      <c r="AU1154" s="103"/>
    </row>
    <row r="1155" spans="2:47" s="101" customFormat="1">
      <c r="B1155" s="119"/>
      <c r="C1155" s="119"/>
      <c r="D1155" s="120" t="s">
        <v>181</v>
      </c>
      <c r="E1155" s="114" t="s">
        <v>44</v>
      </c>
      <c r="F1155" s="149">
        <v>18</v>
      </c>
      <c r="G1155" s="184"/>
      <c r="H1155" s="114">
        <f>F1155*G1155</f>
        <v>0</v>
      </c>
      <c r="I1155" s="147"/>
      <c r="J1155" s="103"/>
      <c r="K1155" s="103"/>
      <c r="L1155" s="103"/>
      <c r="M1155" s="103"/>
      <c r="N1155" s="103"/>
      <c r="O1155" s="103"/>
      <c r="P1155" s="103"/>
      <c r="Q1155" s="103"/>
      <c r="R1155" s="103"/>
      <c r="S1155" s="103"/>
      <c r="T1155" s="103"/>
      <c r="U1155" s="103"/>
      <c r="V1155" s="103"/>
      <c r="W1155" s="103"/>
      <c r="X1155" s="103"/>
      <c r="Y1155" s="103"/>
      <c r="Z1155" s="103"/>
      <c r="AA1155" s="103"/>
      <c r="AB1155" s="103"/>
      <c r="AC1155" s="103"/>
      <c r="AD1155" s="103"/>
      <c r="AE1155" s="103"/>
      <c r="AF1155" s="103"/>
      <c r="AG1155" s="103"/>
      <c r="AH1155" s="103"/>
      <c r="AI1155" s="103"/>
      <c r="AJ1155" s="103"/>
      <c r="AK1155" s="103"/>
      <c r="AL1155" s="103"/>
      <c r="AM1155" s="103"/>
      <c r="AN1155" s="103"/>
      <c r="AO1155" s="103"/>
      <c r="AP1155" s="103"/>
      <c r="AQ1155" s="103"/>
      <c r="AR1155" s="103"/>
      <c r="AS1155" s="103"/>
      <c r="AT1155" s="103"/>
      <c r="AU1155" s="103"/>
    </row>
    <row r="1156" spans="2:47" s="101" customFormat="1">
      <c r="B1156" s="119"/>
      <c r="C1156" s="119"/>
      <c r="D1156" s="120"/>
      <c r="E1156" s="114"/>
      <c r="F1156" s="149"/>
      <c r="G1156" s="115"/>
      <c r="H1156" s="114"/>
      <c r="I1156" s="147"/>
      <c r="J1156" s="103"/>
      <c r="K1156" s="103"/>
      <c r="L1156" s="103"/>
      <c r="M1156" s="103"/>
      <c r="N1156" s="103"/>
      <c r="O1156" s="103"/>
      <c r="P1156" s="103"/>
      <c r="Q1156" s="103"/>
      <c r="R1156" s="103"/>
      <c r="S1156" s="103"/>
      <c r="T1156" s="103"/>
      <c r="U1156" s="103"/>
      <c r="V1156" s="103"/>
      <c r="W1156" s="103"/>
      <c r="X1156" s="103"/>
      <c r="Y1156" s="103"/>
      <c r="Z1156" s="103"/>
      <c r="AA1156" s="103"/>
      <c r="AB1156" s="103"/>
      <c r="AC1156" s="103"/>
      <c r="AD1156" s="103"/>
      <c r="AE1156" s="103"/>
      <c r="AF1156" s="103"/>
      <c r="AG1156" s="103"/>
      <c r="AH1156" s="103"/>
      <c r="AI1156" s="103"/>
      <c r="AJ1156" s="103"/>
      <c r="AK1156" s="103"/>
      <c r="AL1156" s="103"/>
      <c r="AM1156" s="103"/>
      <c r="AN1156" s="103"/>
      <c r="AO1156" s="103"/>
      <c r="AP1156" s="103"/>
      <c r="AQ1156" s="103"/>
      <c r="AR1156" s="103"/>
      <c r="AS1156" s="103"/>
      <c r="AT1156" s="103"/>
      <c r="AU1156" s="103"/>
    </row>
    <row r="1157" spans="2:47" s="101" customFormat="1">
      <c r="B1157" s="119"/>
      <c r="C1157" s="119"/>
      <c r="D1157" s="120" t="s">
        <v>182</v>
      </c>
      <c r="E1157" s="114" t="s">
        <v>44</v>
      </c>
      <c r="F1157" s="149">
        <v>9</v>
      </c>
      <c r="G1157" s="184"/>
      <c r="H1157" s="114">
        <f>F1157*G1157</f>
        <v>0</v>
      </c>
      <c r="I1157" s="147"/>
      <c r="J1157" s="103"/>
      <c r="K1157" s="103"/>
      <c r="L1157" s="103"/>
      <c r="M1157" s="103"/>
      <c r="N1157" s="103"/>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3"/>
      <c r="AR1157" s="103"/>
      <c r="AS1157" s="103"/>
      <c r="AT1157" s="103"/>
      <c r="AU1157" s="103"/>
    </row>
    <row r="1158" spans="2:47" s="101" customFormat="1">
      <c r="B1158" s="119"/>
      <c r="C1158" s="119"/>
      <c r="D1158" s="120"/>
      <c r="E1158" s="114"/>
      <c r="F1158" s="149"/>
      <c r="G1158" s="115"/>
      <c r="H1158" s="114"/>
      <c r="I1158" s="147"/>
      <c r="J1158" s="103"/>
      <c r="K1158" s="103"/>
      <c r="L1158" s="103"/>
      <c r="M1158" s="103"/>
      <c r="N1158" s="103"/>
      <c r="O1158" s="103"/>
      <c r="P1158" s="103"/>
      <c r="Q1158" s="103"/>
      <c r="R1158" s="103"/>
      <c r="S1158" s="103"/>
      <c r="T1158" s="103"/>
      <c r="U1158" s="103"/>
      <c r="V1158" s="103"/>
      <c r="W1158" s="103"/>
      <c r="X1158" s="103"/>
      <c r="Y1158" s="103"/>
      <c r="Z1158" s="103"/>
      <c r="AA1158" s="103"/>
      <c r="AB1158" s="103"/>
      <c r="AC1158" s="103"/>
      <c r="AD1158" s="103"/>
      <c r="AE1158" s="103"/>
      <c r="AF1158" s="103"/>
      <c r="AG1158" s="103"/>
      <c r="AH1158" s="103"/>
      <c r="AI1158" s="103"/>
      <c r="AJ1158" s="103"/>
      <c r="AK1158" s="103"/>
      <c r="AL1158" s="103"/>
      <c r="AM1158" s="103"/>
      <c r="AN1158" s="103"/>
      <c r="AO1158" s="103"/>
      <c r="AP1158" s="103"/>
      <c r="AQ1158" s="103"/>
      <c r="AR1158" s="103"/>
      <c r="AS1158" s="103"/>
      <c r="AT1158" s="103"/>
      <c r="AU1158" s="103"/>
    </row>
    <row r="1159" spans="2:47" s="101" customFormat="1">
      <c r="B1159" s="119"/>
      <c r="C1159" s="119"/>
      <c r="D1159" s="120" t="s">
        <v>183</v>
      </c>
      <c r="E1159" s="114" t="s">
        <v>44</v>
      </c>
      <c r="F1159" s="149">
        <v>8</v>
      </c>
      <c r="G1159" s="184"/>
      <c r="H1159" s="114">
        <f>F1159*G1159</f>
        <v>0</v>
      </c>
      <c r="I1159" s="147"/>
      <c r="J1159" s="103"/>
      <c r="K1159" s="103"/>
      <c r="L1159" s="103"/>
      <c r="M1159" s="103"/>
      <c r="N1159" s="103"/>
      <c r="O1159" s="103"/>
      <c r="P1159" s="103"/>
      <c r="Q1159" s="103"/>
      <c r="R1159" s="103"/>
      <c r="S1159" s="103"/>
      <c r="T1159" s="103"/>
      <c r="U1159" s="103"/>
      <c r="V1159" s="103"/>
      <c r="W1159" s="103"/>
      <c r="X1159" s="103"/>
      <c r="Y1159" s="103"/>
      <c r="Z1159" s="103"/>
      <c r="AA1159" s="103"/>
      <c r="AB1159" s="103"/>
      <c r="AC1159" s="103"/>
      <c r="AD1159" s="103"/>
      <c r="AE1159" s="103"/>
      <c r="AF1159" s="103"/>
      <c r="AG1159" s="103"/>
      <c r="AH1159" s="103"/>
      <c r="AI1159" s="103"/>
      <c r="AJ1159" s="103"/>
      <c r="AK1159" s="103"/>
      <c r="AL1159" s="103"/>
      <c r="AM1159" s="103"/>
      <c r="AN1159" s="103"/>
      <c r="AO1159" s="103"/>
      <c r="AP1159" s="103"/>
      <c r="AQ1159" s="103"/>
      <c r="AR1159" s="103"/>
      <c r="AS1159" s="103"/>
      <c r="AT1159" s="103"/>
      <c r="AU1159" s="103"/>
    </row>
    <row r="1160" spans="2:47" s="101" customFormat="1">
      <c r="B1160" s="119"/>
      <c r="C1160" s="119"/>
      <c r="D1160" s="120"/>
      <c r="E1160" s="114"/>
      <c r="F1160" s="149"/>
      <c r="G1160" s="115"/>
      <c r="H1160" s="114"/>
      <c r="I1160" s="147"/>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3"/>
      <c r="AR1160" s="103"/>
      <c r="AS1160" s="103"/>
      <c r="AT1160" s="103"/>
      <c r="AU1160" s="103"/>
    </row>
    <row r="1161" spans="2:47" s="101" customFormat="1">
      <c r="B1161" s="119"/>
      <c r="C1161" s="119"/>
      <c r="D1161" s="120" t="s">
        <v>184</v>
      </c>
      <c r="E1161" s="114" t="s">
        <v>44</v>
      </c>
      <c r="F1161" s="149">
        <v>16</v>
      </c>
      <c r="G1161" s="184"/>
      <c r="H1161" s="114">
        <f t="shared" ref="H1161:H1167" si="17">F1161*G1161</f>
        <v>0</v>
      </c>
      <c r="I1161" s="147"/>
      <c r="J1161" s="103"/>
      <c r="K1161" s="103"/>
      <c r="L1161" s="103"/>
      <c r="M1161" s="103"/>
      <c r="N1161" s="103"/>
      <c r="O1161" s="103"/>
      <c r="P1161" s="103"/>
      <c r="Q1161" s="103"/>
      <c r="R1161" s="103"/>
      <c r="S1161" s="103"/>
      <c r="T1161" s="103"/>
      <c r="U1161" s="103"/>
      <c r="V1161" s="103"/>
      <c r="W1161" s="103"/>
      <c r="X1161" s="103"/>
      <c r="Y1161" s="103"/>
      <c r="Z1161" s="103"/>
      <c r="AA1161" s="103"/>
      <c r="AB1161" s="103"/>
      <c r="AC1161" s="103"/>
      <c r="AD1161" s="103"/>
      <c r="AE1161" s="103"/>
      <c r="AF1161" s="103"/>
      <c r="AG1161" s="103"/>
      <c r="AH1161" s="103"/>
      <c r="AI1161" s="103"/>
      <c r="AJ1161" s="103"/>
      <c r="AK1161" s="103"/>
      <c r="AL1161" s="103"/>
      <c r="AM1161" s="103"/>
      <c r="AN1161" s="103"/>
      <c r="AO1161" s="103"/>
      <c r="AP1161" s="103"/>
      <c r="AQ1161" s="103"/>
      <c r="AR1161" s="103"/>
      <c r="AS1161" s="103"/>
      <c r="AT1161" s="103"/>
      <c r="AU1161" s="103"/>
    </row>
    <row r="1162" spans="2:47" s="101" customFormat="1">
      <c r="B1162" s="119"/>
      <c r="C1162" s="119"/>
      <c r="D1162" s="120"/>
      <c r="E1162" s="114"/>
      <c r="F1162" s="149"/>
      <c r="G1162" s="115"/>
      <c r="H1162" s="114"/>
      <c r="I1162" s="147"/>
      <c r="J1162" s="103"/>
      <c r="K1162" s="103"/>
      <c r="L1162" s="103"/>
      <c r="M1162" s="103"/>
      <c r="N1162" s="103"/>
      <c r="O1162" s="103"/>
      <c r="P1162" s="103"/>
      <c r="Q1162" s="103"/>
      <c r="R1162" s="103"/>
      <c r="S1162" s="103"/>
      <c r="T1162" s="103"/>
      <c r="U1162" s="103"/>
      <c r="V1162" s="103"/>
      <c r="W1162" s="103"/>
      <c r="X1162" s="103"/>
      <c r="Y1162" s="103"/>
      <c r="Z1162" s="103"/>
      <c r="AA1162" s="103"/>
      <c r="AB1162" s="103"/>
      <c r="AC1162" s="103"/>
      <c r="AD1162" s="103"/>
      <c r="AE1162" s="103"/>
      <c r="AF1162" s="103"/>
      <c r="AG1162" s="103"/>
      <c r="AH1162" s="103"/>
      <c r="AI1162" s="103"/>
      <c r="AJ1162" s="103"/>
      <c r="AK1162" s="103"/>
      <c r="AL1162" s="103"/>
      <c r="AM1162" s="103"/>
      <c r="AN1162" s="103"/>
      <c r="AO1162" s="103"/>
      <c r="AP1162" s="103"/>
      <c r="AQ1162" s="103"/>
      <c r="AR1162" s="103"/>
      <c r="AS1162" s="103"/>
      <c r="AT1162" s="103"/>
      <c r="AU1162" s="103"/>
    </row>
    <row r="1163" spans="2:47" s="101" customFormat="1">
      <c r="B1163" s="119"/>
      <c r="C1163" s="119"/>
      <c r="D1163" s="120" t="s">
        <v>185</v>
      </c>
      <c r="E1163" s="114" t="s">
        <v>44</v>
      </c>
      <c r="F1163" s="149">
        <v>2</v>
      </c>
      <c r="G1163" s="184"/>
      <c r="H1163" s="114">
        <f t="shared" si="17"/>
        <v>0</v>
      </c>
      <c r="I1163" s="147"/>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3"/>
      <c r="AR1163" s="103"/>
      <c r="AS1163" s="103"/>
      <c r="AT1163" s="103"/>
      <c r="AU1163" s="103"/>
    </row>
    <row r="1164" spans="2:47" s="101" customFormat="1">
      <c r="B1164" s="119"/>
      <c r="C1164" s="119"/>
      <c r="D1164" s="120"/>
      <c r="E1164" s="114"/>
      <c r="F1164" s="149"/>
      <c r="G1164" s="115"/>
      <c r="H1164" s="114"/>
      <c r="I1164" s="147"/>
      <c r="J1164" s="103"/>
      <c r="K1164" s="103"/>
      <c r="L1164" s="103"/>
      <c r="M1164" s="103"/>
      <c r="N1164" s="103"/>
      <c r="O1164" s="103"/>
      <c r="P1164" s="103"/>
      <c r="Q1164" s="103"/>
      <c r="R1164" s="103"/>
      <c r="S1164" s="103"/>
      <c r="T1164" s="103"/>
      <c r="U1164" s="103"/>
      <c r="V1164" s="103"/>
      <c r="W1164" s="103"/>
      <c r="X1164" s="103"/>
      <c r="Y1164" s="103"/>
      <c r="Z1164" s="103"/>
      <c r="AA1164" s="103"/>
      <c r="AB1164" s="103"/>
      <c r="AC1164" s="103"/>
      <c r="AD1164" s="103"/>
      <c r="AE1164" s="103"/>
      <c r="AF1164" s="103"/>
      <c r="AG1164" s="103"/>
      <c r="AH1164" s="103"/>
      <c r="AI1164" s="103"/>
      <c r="AJ1164" s="103"/>
      <c r="AK1164" s="103"/>
      <c r="AL1164" s="103"/>
      <c r="AM1164" s="103"/>
      <c r="AN1164" s="103"/>
      <c r="AO1164" s="103"/>
      <c r="AP1164" s="103"/>
      <c r="AQ1164" s="103"/>
      <c r="AR1164" s="103"/>
      <c r="AS1164" s="103"/>
      <c r="AT1164" s="103"/>
      <c r="AU1164" s="103"/>
    </row>
    <row r="1165" spans="2:47" s="101" customFormat="1">
      <c r="B1165" s="119"/>
      <c r="C1165" s="119"/>
      <c r="D1165" s="120" t="s">
        <v>186</v>
      </c>
      <c r="E1165" s="114" t="s">
        <v>44</v>
      </c>
      <c r="F1165" s="149">
        <v>13</v>
      </c>
      <c r="G1165" s="184"/>
      <c r="H1165" s="114">
        <f t="shared" si="17"/>
        <v>0</v>
      </c>
      <c r="I1165" s="147"/>
      <c r="J1165" s="103"/>
      <c r="K1165" s="103"/>
      <c r="L1165" s="103"/>
      <c r="M1165" s="103"/>
      <c r="N1165" s="103"/>
      <c r="O1165" s="103"/>
      <c r="P1165" s="103"/>
      <c r="Q1165" s="103"/>
      <c r="R1165" s="103"/>
      <c r="S1165" s="103"/>
      <c r="T1165" s="103"/>
      <c r="U1165" s="103"/>
      <c r="V1165" s="103"/>
      <c r="W1165" s="103"/>
      <c r="X1165" s="103"/>
      <c r="Y1165" s="103"/>
      <c r="Z1165" s="103"/>
      <c r="AA1165" s="103"/>
      <c r="AB1165" s="103"/>
      <c r="AC1165" s="103"/>
      <c r="AD1165" s="103"/>
      <c r="AE1165" s="103"/>
      <c r="AF1165" s="103"/>
      <c r="AG1165" s="103"/>
      <c r="AH1165" s="103"/>
      <c r="AI1165" s="103"/>
      <c r="AJ1165" s="103"/>
      <c r="AK1165" s="103"/>
      <c r="AL1165" s="103"/>
      <c r="AM1165" s="103"/>
      <c r="AN1165" s="103"/>
      <c r="AO1165" s="103"/>
      <c r="AP1165" s="103"/>
      <c r="AQ1165" s="103"/>
      <c r="AR1165" s="103"/>
      <c r="AS1165" s="103"/>
      <c r="AT1165" s="103"/>
      <c r="AU1165" s="103"/>
    </row>
    <row r="1166" spans="2:47" s="101" customFormat="1">
      <c r="B1166" s="119"/>
      <c r="C1166" s="119"/>
      <c r="D1166" s="120"/>
      <c r="E1166" s="114"/>
      <c r="F1166" s="149"/>
      <c r="G1166" s="115"/>
      <c r="H1166" s="114"/>
      <c r="I1166" s="147"/>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3"/>
      <c r="AR1166" s="103"/>
      <c r="AS1166" s="103"/>
      <c r="AT1166" s="103"/>
      <c r="AU1166" s="103"/>
    </row>
    <row r="1167" spans="2:47" s="101" customFormat="1">
      <c r="B1167" s="119"/>
      <c r="C1167" s="119"/>
      <c r="D1167" s="120" t="s">
        <v>187</v>
      </c>
      <c r="E1167" s="114" t="s">
        <v>44</v>
      </c>
      <c r="F1167" s="149">
        <v>2</v>
      </c>
      <c r="G1167" s="184"/>
      <c r="H1167" s="114">
        <f t="shared" si="17"/>
        <v>0</v>
      </c>
      <c r="I1167" s="147"/>
      <c r="J1167" s="103"/>
      <c r="K1167" s="103"/>
      <c r="L1167" s="103"/>
      <c r="M1167" s="103"/>
      <c r="N1167" s="103"/>
      <c r="O1167" s="103"/>
      <c r="P1167" s="103"/>
      <c r="Q1167" s="103"/>
      <c r="R1167" s="103"/>
      <c r="S1167" s="103"/>
      <c r="T1167" s="103"/>
      <c r="U1167" s="103"/>
      <c r="V1167" s="103"/>
      <c r="W1167" s="103"/>
      <c r="X1167" s="103"/>
      <c r="Y1167" s="103"/>
      <c r="Z1167" s="103"/>
      <c r="AA1167" s="103"/>
      <c r="AB1167" s="103"/>
      <c r="AC1167" s="103"/>
      <c r="AD1167" s="103"/>
      <c r="AE1167" s="103"/>
      <c r="AF1167" s="103"/>
      <c r="AG1167" s="103"/>
      <c r="AH1167" s="103"/>
      <c r="AI1167" s="103"/>
      <c r="AJ1167" s="103"/>
      <c r="AK1167" s="103"/>
      <c r="AL1167" s="103"/>
      <c r="AM1167" s="103"/>
      <c r="AN1167" s="103"/>
      <c r="AO1167" s="103"/>
      <c r="AP1167" s="103"/>
      <c r="AQ1167" s="103"/>
      <c r="AR1167" s="103"/>
      <c r="AS1167" s="103"/>
      <c r="AT1167" s="103"/>
      <c r="AU1167" s="103"/>
    </row>
    <row r="1168" spans="2:47" s="101" customFormat="1">
      <c r="B1168" s="119"/>
      <c r="C1168" s="119"/>
      <c r="D1168" s="120"/>
      <c r="E1168" s="114"/>
      <c r="F1168" s="149"/>
      <c r="G1168" s="115"/>
      <c r="H1168" s="114"/>
      <c r="I1168" s="147"/>
      <c r="J1168" s="103"/>
      <c r="K1168" s="103"/>
      <c r="L1168" s="103"/>
      <c r="M1168" s="103"/>
      <c r="N1168" s="103"/>
      <c r="O1168" s="103"/>
      <c r="P1168" s="103"/>
      <c r="Q1168" s="103"/>
      <c r="R1168" s="103"/>
      <c r="S1168" s="103"/>
      <c r="T1168" s="103"/>
      <c r="U1168" s="103"/>
      <c r="V1168" s="103"/>
      <c r="W1168" s="103"/>
      <c r="X1168" s="103"/>
      <c r="Y1168" s="103"/>
      <c r="Z1168" s="103"/>
      <c r="AA1168" s="103"/>
      <c r="AB1168" s="103"/>
      <c r="AC1168" s="103"/>
      <c r="AD1168" s="103"/>
      <c r="AE1168" s="103"/>
      <c r="AF1168" s="103"/>
      <c r="AG1168" s="103"/>
      <c r="AH1168" s="103"/>
      <c r="AI1168" s="103"/>
      <c r="AJ1168" s="103"/>
      <c r="AK1168" s="103"/>
      <c r="AL1168" s="103"/>
      <c r="AM1168" s="103"/>
      <c r="AN1168" s="103"/>
      <c r="AO1168" s="103"/>
      <c r="AP1168" s="103"/>
      <c r="AQ1168" s="103"/>
      <c r="AR1168" s="103"/>
      <c r="AS1168" s="103"/>
      <c r="AT1168" s="103"/>
      <c r="AU1168" s="103"/>
    </row>
    <row r="1169" spans="2:47" s="101" customFormat="1">
      <c r="B1169" s="119"/>
      <c r="C1169" s="119"/>
      <c r="D1169" s="120"/>
      <c r="E1169" s="114"/>
      <c r="F1169" s="149"/>
      <c r="G1169" s="115"/>
      <c r="H1169" s="114"/>
      <c r="I1169" s="147"/>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3"/>
      <c r="AR1169" s="103"/>
      <c r="AS1169" s="103"/>
      <c r="AT1169" s="103"/>
      <c r="AU1169" s="103"/>
    </row>
    <row r="1170" spans="2:47" s="101" customFormat="1">
      <c r="B1170" s="119" t="s">
        <v>171</v>
      </c>
      <c r="C1170" s="119"/>
      <c r="D1170" s="120" t="s">
        <v>188</v>
      </c>
      <c r="E1170" s="114"/>
      <c r="F1170" s="149"/>
      <c r="G1170" s="115"/>
      <c r="H1170" s="114"/>
      <c r="I1170" s="147"/>
      <c r="J1170" s="103"/>
      <c r="K1170" s="103"/>
      <c r="L1170" s="103"/>
      <c r="M1170" s="103"/>
      <c r="N1170" s="103"/>
      <c r="O1170" s="103"/>
      <c r="P1170" s="103"/>
      <c r="Q1170" s="103"/>
      <c r="R1170" s="103"/>
      <c r="S1170" s="103"/>
      <c r="T1170" s="103"/>
      <c r="U1170" s="103"/>
      <c r="V1170" s="103"/>
      <c r="W1170" s="103"/>
      <c r="X1170" s="103"/>
      <c r="Y1170" s="103"/>
      <c r="Z1170" s="103"/>
      <c r="AA1170" s="103"/>
      <c r="AB1170" s="103"/>
      <c r="AC1170" s="103"/>
      <c r="AD1170" s="103"/>
      <c r="AE1170" s="103"/>
      <c r="AF1170" s="103"/>
      <c r="AG1170" s="103"/>
      <c r="AH1170" s="103"/>
      <c r="AI1170" s="103"/>
      <c r="AJ1170" s="103"/>
      <c r="AK1170" s="103"/>
      <c r="AL1170" s="103"/>
      <c r="AM1170" s="103"/>
      <c r="AN1170" s="103"/>
      <c r="AO1170" s="103"/>
      <c r="AP1170" s="103"/>
      <c r="AQ1170" s="103"/>
      <c r="AR1170" s="103"/>
      <c r="AS1170" s="103"/>
      <c r="AT1170" s="103"/>
      <c r="AU1170" s="103"/>
    </row>
    <row r="1171" spans="2:47" s="101" customFormat="1">
      <c r="B1171" s="120"/>
      <c r="C1171" s="120"/>
      <c r="D1171" s="120"/>
      <c r="E1171" s="114"/>
      <c r="F1171" s="149"/>
      <c r="G1171" s="115"/>
      <c r="H1171" s="114"/>
      <c r="I1171" s="147"/>
      <c r="J1171" s="103"/>
      <c r="K1171" s="103"/>
      <c r="L1171" s="103"/>
      <c r="M1171" s="103"/>
      <c r="N1171" s="103"/>
      <c r="O1171" s="103"/>
      <c r="P1171" s="103"/>
      <c r="Q1171" s="103"/>
      <c r="R1171" s="103"/>
      <c r="S1171" s="103"/>
      <c r="T1171" s="103"/>
      <c r="U1171" s="103"/>
      <c r="V1171" s="103"/>
      <c r="W1171" s="103"/>
      <c r="X1171" s="103"/>
      <c r="Y1171" s="103"/>
      <c r="Z1171" s="103"/>
      <c r="AA1171" s="103"/>
      <c r="AB1171" s="103"/>
      <c r="AC1171" s="103"/>
      <c r="AD1171" s="103"/>
      <c r="AE1171" s="103"/>
      <c r="AF1171" s="103"/>
      <c r="AG1171" s="103"/>
      <c r="AH1171" s="103"/>
      <c r="AI1171" s="103"/>
      <c r="AJ1171" s="103"/>
      <c r="AK1171" s="103"/>
      <c r="AL1171" s="103"/>
      <c r="AM1171" s="103"/>
      <c r="AN1171" s="103"/>
      <c r="AO1171" s="103"/>
      <c r="AP1171" s="103"/>
      <c r="AQ1171" s="103"/>
      <c r="AR1171" s="103"/>
      <c r="AS1171" s="103"/>
      <c r="AT1171" s="103"/>
      <c r="AU1171" s="103"/>
    </row>
    <row r="1172" spans="2:47" s="101" customFormat="1" ht="57">
      <c r="B1172" s="115"/>
      <c r="C1172" s="115"/>
      <c r="D1172" s="120" t="s">
        <v>189</v>
      </c>
      <c r="E1172" s="114" t="s">
        <v>77</v>
      </c>
      <c r="F1172" s="149">
        <v>2200</v>
      </c>
      <c r="G1172" s="184"/>
      <c r="H1172" s="114">
        <f>G1172*F1172</f>
        <v>0</v>
      </c>
      <c r="I1172" s="147"/>
      <c r="J1172" s="103"/>
      <c r="K1172" s="103"/>
      <c r="L1172" s="103"/>
      <c r="M1172" s="103"/>
      <c r="N1172" s="103"/>
      <c r="O1172" s="103"/>
      <c r="P1172" s="103"/>
      <c r="Q1172" s="103"/>
      <c r="R1172" s="103"/>
      <c r="S1172" s="103"/>
      <c r="T1172" s="103"/>
      <c r="U1172" s="103"/>
      <c r="V1172" s="103"/>
      <c r="W1172" s="103"/>
      <c r="X1172" s="103"/>
      <c r="Y1172" s="103"/>
      <c r="Z1172" s="103"/>
      <c r="AA1172" s="103"/>
      <c r="AB1172" s="103"/>
      <c r="AC1172" s="103"/>
      <c r="AD1172" s="103"/>
      <c r="AE1172" s="103"/>
      <c r="AF1172" s="103"/>
      <c r="AG1172" s="103"/>
      <c r="AH1172" s="103"/>
      <c r="AI1172" s="103"/>
      <c r="AJ1172" s="103"/>
      <c r="AK1172" s="103"/>
      <c r="AL1172" s="103"/>
      <c r="AM1172" s="103"/>
      <c r="AN1172" s="103"/>
      <c r="AO1172" s="103"/>
      <c r="AP1172" s="103"/>
      <c r="AQ1172" s="103"/>
      <c r="AR1172" s="103"/>
      <c r="AS1172" s="103"/>
      <c r="AT1172" s="103"/>
      <c r="AU1172" s="103"/>
    </row>
    <row r="1173" spans="2:47" s="101" customFormat="1">
      <c r="B1173" s="115"/>
      <c r="C1173" s="115"/>
      <c r="D1173" s="120"/>
      <c r="E1173" s="114"/>
      <c r="F1173" s="114"/>
      <c r="G1173" s="115"/>
      <c r="H1173" s="114"/>
      <c r="I1173" s="147"/>
      <c r="J1173" s="103"/>
      <c r="K1173" s="103"/>
      <c r="L1173" s="103"/>
      <c r="M1173" s="103"/>
      <c r="N1173" s="103"/>
      <c r="O1173" s="103"/>
      <c r="P1173" s="103"/>
      <c r="Q1173" s="103"/>
      <c r="R1173" s="103"/>
      <c r="S1173" s="103"/>
      <c r="T1173" s="103"/>
      <c r="U1173" s="103"/>
      <c r="V1173" s="103"/>
      <c r="W1173" s="103"/>
      <c r="X1173" s="103"/>
      <c r="Y1173" s="103"/>
      <c r="Z1173" s="103"/>
      <c r="AA1173" s="103"/>
      <c r="AB1173" s="103"/>
      <c r="AC1173" s="103"/>
      <c r="AD1173" s="103"/>
      <c r="AE1173" s="103"/>
      <c r="AF1173" s="103"/>
      <c r="AG1173" s="103"/>
      <c r="AH1173" s="103"/>
      <c r="AI1173" s="103"/>
      <c r="AJ1173" s="103"/>
      <c r="AK1173" s="103"/>
      <c r="AL1173" s="103"/>
      <c r="AM1173" s="103"/>
      <c r="AN1173" s="103"/>
      <c r="AO1173" s="103"/>
      <c r="AP1173" s="103"/>
      <c r="AQ1173" s="103"/>
      <c r="AR1173" s="103"/>
      <c r="AS1173" s="103"/>
      <c r="AT1173" s="103"/>
      <c r="AU1173" s="103"/>
    </row>
    <row r="1174" spans="2:47" s="101" customFormat="1">
      <c r="B1174" s="115"/>
      <c r="C1174" s="115"/>
      <c r="D1174" s="120"/>
      <c r="E1174" s="158"/>
      <c r="F1174" s="114"/>
      <c r="G1174" s="115"/>
      <c r="H1174" s="114"/>
      <c r="I1174" s="147"/>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3"/>
      <c r="AR1174" s="103"/>
      <c r="AS1174" s="103"/>
      <c r="AT1174" s="103"/>
      <c r="AU1174" s="103"/>
    </row>
    <row r="1175" spans="2:47" s="101" customFormat="1">
      <c r="B1175" s="115"/>
      <c r="C1175" s="115"/>
      <c r="D1175" s="120"/>
      <c r="E1175" s="114"/>
      <c r="F1175" s="114"/>
      <c r="G1175" s="115"/>
      <c r="H1175" s="114"/>
      <c r="I1175" s="147"/>
      <c r="J1175" s="103"/>
      <c r="K1175" s="103"/>
      <c r="L1175" s="103"/>
      <c r="M1175" s="103"/>
      <c r="N1175" s="103"/>
      <c r="O1175" s="103"/>
      <c r="P1175" s="103"/>
      <c r="Q1175" s="103"/>
      <c r="R1175" s="103"/>
      <c r="S1175" s="103"/>
      <c r="T1175" s="103"/>
      <c r="U1175" s="103"/>
      <c r="V1175" s="103"/>
      <c r="W1175" s="103"/>
      <c r="X1175" s="103"/>
      <c r="Y1175" s="103"/>
      <c r="Z1175" s="103"/>
      <c r="AA1175" s="103"/>
      <c r="AB1175" s="103"/>
      <c r="AC1175" s="103"/>
      <c r="AD1175" s="103"/>
      <c r="AE1175" s="103"/>
      <c r="AF1175" s="103"/>
      <c r="AG1175" s="103"/>
      <c r="AH1175" s="103"/>
      <c r="AI1175" s="103"/>
      <c r="AJ1175" s="103"/>
      <c r="AK1175" s="103"/>
      <c r="AL1175" s="103"/>
      <c r="AM1175" s="103"/>
      <c r="AN1175" s="103"/>
      <c r="AO1175" s="103"/>
      <c r="AP1175" s="103"/>
      <c r="AQ1175" s="103"/>
      <c r="AR1175" s="103"/>
      <c r="AS1175" s="103"/>
      <c r="AT1175" s="103"/>
      <c r="AU1175" s="103"/>
    </row>
    <row r="1176" spans="2:47" s="101" customFormat="1">
      <c r="B1176" s="115"/>
      <c r="C1176" s="115"/>
      <c r="D1176" s="120"/>
      <c r="E1176" s="114"/>
      <c r="F1176" s="114"/>
      <c r="G1176" s="119"/>
      <c r="H1176" s="114"/>
      <c r="I1176" s="147"/>
      <c r="J1176" s="103"/>
      <c r="K1176" s="103"/>
      <c r="L1176" s="103"/>
      <c r="M1176" s="103"/>
      <c r="N1176" s="103"/>
      <c r="O1176" s="103"/>
      <c r="P1176" s="103"/>
      <c r="Q1176" s="103"/>
      <c r="R1176" s="103"/>
      <c r="S1176" s="103"/>
      <c r="T1176" s="103"/>
      <c r="U1176" s="103"/>
      <c r="V1176" s="103"/>
      <c r="W1176" s="103"/>
      <c r="X1176" s="103"/>
      <c r="Y1176" s="103"/>
      <c r="Z1176" s="103"/>
      <c r="AA1176" s="103"/>
      <c r="AB1176" s="103"/>
      <c r="AC1176" s="103"/>
      <c r="AD1176" s="103"/>
      <c r="AE1176" s="103"/>
      <c r="AF1176" s="103"/>
      <c r="AG1176" s="103"/>
      <c r="AH1176" s="103"/>
      <c r="AI1176" s="103"/>
      <c r="AJ1176" s="103"/>
      <c r="AK1176" s="103"/>
      <c r="AL1176" s="103"/>
      <c r="AM1176" s="103"/>
      <c r="AN1176" s="103"/>
      <c r="AO1176" s="103"/>
      <c r="AP1176" s="103"/>
      <c r="AQ1176" s="103"/>
      <c r="AR1176" s="103"/>
      <c r="AS1176" s="103"/>
      <c r="AT1176" s="103"/>
      <c r="AU1176" s="103"/>
    </row>
    <row r="1177" spans="2:47" s="101" customFormat="1">
      <c r="B1177" s="115"/>
      <c r="C1177" s="115"/>
      <c r="E1177" s="114"/>
      <c r="F1177" s="114"/>
      <c r="G1177" s="119"/>
      <c r="H1177" s="114"/>
      <c r="I1177" s="147"/>
      <c r="J1177" s="103"/>
      <c r="K1177" s="103"/>
      <c r="L1177" s="103"/>
      <c r="M1177" s="103"/>
      <c r="N1177" s="103"/>
      <c r="O1177" s="103"/>
      <c r="P1177" s="103"/>
      <c r="Q1177" s="103"/>
      <c r="R1177" s="103"/>
      <c r="S1177" s="103"/>
      <c r="T1177" s="103"/>
      <c r="U1177" s="103"/>
      <c r="V1177" s="103"/>
      <c r="W1177" s="103"/>
      <c r="X1177" s="103"/>
      <c r="Y1177" s="103"/>
      <c r="Z1177" s="103"/>
      <c r="AA1177" s="103"/>
      <c r="AB1177" s="103"/>
      <c r="AC1177" s="103"/>
      <c r="AD1177" s="103"/>
      <c r="AE1177" s="103"/>
      <c r="AF1177" s="103"/>
      <c r="AG1177" s="103"/>
      <c r="AH1177" s="103"/>
      <c r="AI1177" s="103"/>
      <c r="AJ1177" s="103"/>
      <c r="AK1177" s="103"/>
      <c r="AL1177" s="103"/>
      <c r="AM1177" s="103"/>
      <c r="AN1177" s="103"/>
      <c r="AO1177" s="103"/>
      <c r="AP1177" s="103"/>
      <c r="AQ1177" s="103"/>
      <c r="AR1177" s="103"/>
      <c r="AS1177" s="103"/>
      <c r="AT1177" s="103"/>
      <c r="AU1177" s="103"/>
    </row>
    <row r="1178" spans="2:47" s="101" customFormat="1">
      <c r="B1178" s="115"/>
      <c r="C1178" s="115"/>
      <c r="D1178" s="120"/>
      <c r="E1178" s="115"/>
      <c r="F1178" s="115"/>
      <c r="G1178" s="115"/>
      <c r="H1178" s="114"/>
      <c r="I1178" s="147"/>
      <c r="J1178" s="103"/>
      <c r="K1178" s="103"/>
      <c r="L1178" s="103"/>
      <c r="M1178" s="103"/>
      <c r="N1178" s="103"/>
      <c r="O1178" s="103"/>
      <c r="P1178" s="103"/>
      <c r="Q1178" s="103"/>
      <c r="R1178" s="103"/>
      <c r="S1178" s="103"/>
      <c r="T1178" s="103"/>
      <c r="U1178" s="103"/>
      <c r="V1178" s="103"/>
      <c r="W1178" s="103"/>
      <c r="X1178" s="103"/>
      <c r="Y1178" s="103"/>
      <c r="Z1178" s="103"/>
      <c r="AA1178" s="103"/>
      <c r="AB1178" s="103"/>
      <c r="AC1178" s="103"/>
      <c r="AD1178" s="103"/>
      <c r="AE1178" s="103"/>
      <c r="AF1178" s="103"/>
      <c r="AG1178" s="103"/>
      <c r="AH1178" s="103"/>
      <c r="AI1178" s="103"/>
      <c r="AJ1178" s="103"/>
      <c r="AK1178" s="103"/>
      <c r="AL1178" s="103"/>
      <c r="AM1178" s="103"/>
      <c r="AN1178" s="103"/>
      <c r="AO1178" s="103"/>
      <c r="AP1178" s="103"/>
      <c r="AQ1178" s="103"/>
      <c r="AR1178" s="103"/>
      <c r="AS1178" s="103"/>
      <c r="AT1178" s="103"/>
      <c r="AU1178" s="103"/>
    </row>
    <row r="1179" spans="2:47" s="101" customFormat="1">
      <c r="B1179" s="115"/>
      <c r="C1179" s="115"/>
      <c r="D1179" s="120"/>
      <c r="E1179" s="115"/>
      <c r="F1179" s="115"/>
      <c r="G1179" s="115"/>
      <c r="H1179" s="114"/>
      <c r="I1179" s="147"/>
      <c r="J1179" s="103"/>
      <c r="K1179" s="103"/>
      <c r="L1179" s="103"/>
      <c r="M1179" s="103"/>
      <c r="N1179" s="103"/>
      <c r="O1179" s="103"/>
      <c r="P1179" s="103"/>
      <c r="Q1179" s="103"/>
      <c r="R1179" s="103"/>
      <c r="S1179" s="103"/>
      <c r="T1179" s="103"/>
      <c r="U1179" s="103"/>
      <c r="V1179" s="103"/>
      <c r="W1179" s="103"/>
      <c r="X1179" s="103"/>
      <c r="Y1179" s="103"/>
      <c r="Z1179" s="103"/>
      <c r="AA1179" s="103"/>
      <c r="AB1179" s="103"/>
      <c r="AC1179" s="103"/>
      <c r="AD1179" s="103"/>
      <c r="AE1179" s="103"/>
      <c r="AF1179" s="103"/>
      <c r="AG1179" s="103"/>
      <c r="AH1179" s="103"/>
      <c r="AI1179" s="103"/>
      <c r="AJ1179" s="103"/>
      <c r="AK1179" s="103"/>
      <c r="AL1179" s="103"/>
      <c r="AM1179" s="103"/>
      <c r="AN1179" s="103"/>
      <c r="AO1179" s="103"/>
      <c r="AP1179" s="103"/>
      <c r="AQ1179" s="103"/>
      <c r="AR1179" s="103"/>
      <c r="AS1179" s="103"/>
      <c r="AT1179" s="103"/>
      <c r="AU1179" s="103"/>
    </row>
    <row r="1180" spans="2:47" s="101" customFormat="1">
      <c r="B1180" s="115"/>
      <c r="C1180" s="115"/>
      <c r="D1180" s="120"/>
      <c r="E1180" s="115"/>
      <c r="F1180" s="115"/>
      <c r="G1180" s="115"/>
      <c r="H1180" s="114"/>
      <c r="I1180" s="147"/>
      <c r="J1180" s="103"/>
      <c r="K1180" s="103"/>
      <c r="L1180" s="103"/>
      <c r="M1180" s="103"/>
      <c r="N1180" s="103"/>
      <c r="O1180" s="103"/>
      <c r="P1180" s="103"/>
      <c r="Q1180" s="103"/>
      <c r="R1180" s="103"/>
      <c r="S1180" s="103"/>
      <c r="T1180" s="103"/>
      <c r="U1180" s="103"/>
      <c r="V1180" s="103"/>
      <c r="W1180" s="103"/>
      <c r="X1180" s="103"/>
      <c r="Y1180" s="103"/>
      <c r="Z1180" s="103"/>
      <c r="AA1180" s="103"/>
      <c r="AB1180" s="103"/>
      <c r="AC1180" s="103"/>
      <c r="AD1180" s="103"/>
      <c r="AE1180" s="103"/>
      <c r="AF1180" s="103"/>
      <c r="AG1180" s="103"/>
      <c r="AH1180" s="103"/>
      <c r="AI1180" s="103"/>
      <c r="AJ1180" s="103"/>
      <c r="AK1180" s="103"/>
      <c r="AL1180" s="103"/>
      <c r="AM1180" s="103"/>
      <c r="AN1180" s="103"/>
      <c r="AO1180" s="103"/>
      <c r="AP1180" s="103"/>
      <c r="AQ1180" s="103"/>
      <c r="AR1180" s="103"/>
      <c r="AS1180" s="103"/>
      <c r="AT1180" s="103"/>
      <c r="AU1180" s="103"/>
    </row>
    <row r="1181" spans="2:47" s="101" customFormat="1">
      <c r="B1181" s="115"/>
      <c r="C1181" s="115"/>
      <c r="D1181" s="115"/>
      <c r="E1181" s="115"/>
      <c r="F1181" s="115"/>
      <c r="G1181" s="115"/>
      <c r="H1181" s="114"/>
      <c r="I1181" s="147"/>
      <c r="J1181" s="103"/>
      <c r="K1181" s="103"/>
      <c r="L1181" s="103"/>
      <c r="M1181" s="103"/>
      <c r="N1181" s="103"/>
      <c r="O1181" s="103"/>
      <c r="P1181" s="103"/>
      <c r="Q1181" s="103"/>
      <c r="R1181" s="103"/>
      <c r="S1181" s="103"/>
      <c r="T1181" s="103"/>
      <c r="U1181" s="103"/>
      <c r="V1181" s="103"/>
      <c r="W1181" s="103"/>
      <c r="X1181" s="103"/>
      <c r="Y1181" s="103"/>
      <c r="Z1181" s="103"/>
      <c r="AA1181" s="103"/>
      <c r="AB1181" s="103"/>
      <c r="AC1181" s="103"/>
      <c r="AD1181" s="103"/>
      <c r="AE1181" s="103"/>
      <c r="AF1181" s="103"/>
      <c r="AG1181" s="103"/>
      <c r="AH1181" s="103"/>
      <c r="AI1181" s="103"/>
      <c r="AJ1181" s="103"/>
      <c r="AK1181" s="103"/>
      <c r="AL1181" s="103"/>
      <c r="AM1181" s="103"/>
      <c r="AN1181" s="103"/>
      <c r="AO1181" s="103"/>
      <c r="AP1181" s="103"/>
      <c r="AQ1181" s="103"/>
      <c r="AR1181" s="103"/>
      <c r="AS1181" s="103"/>
      <c r="AT1181" s="103"/>
      <c r="AU1181" s="103"/>
    </row>
    <row r="1182" spans="2:47" s="101" customFormat="1">
      <c r="B1182" s="115"/>
      <c r="C1182" s="115"/>
      <c r="D1182" s="115"/>
      <c r="E1182" s="115"/>
      <c r="F1182" s="115"/>
      <c r="G1182" s="115"/>
      <c r="H1182" s="114"/>
      <c r="I1182" s="147"/>
      <c r="J1182" s="103"/>
      <c r="K1182" s="103"/>
      <c r="L1182" s="103"/>
      <c r="M1182" s="103"/>
      <c r="N1182" s="103"/>
      <c r="O1182" s="103"/>
      <c r="P1182" s="103"/>
      <c r="Q1182" s="103"/>
      <c r="R1182" s="103"/>
      <c r="S1182" s="103"/>
      <c r="T1182" s="103"/>
      <c r="U1182" s="103"/>
      <c r="V1182" s="103"/>
      <c r="W1182" s="103"/>
      <c r="X1182" s="103"/>
      <c r="Y1182" s="103"/>
      <c r="Z1182" s="103"/>
      <c r="AA1182" s="103"/>
      <c r="AB1182" s="103"/>
      <c r="AC1182" s="103"/>
      <c r="AD1182" s="103"/>
      <c r="AE1182" s="103"/>
      <c r="AF1182" s="103"/>
      <c r="AG1182" s="103"/>
      <c r="AH1182" s="103"/>
      <c r="AI1182" s="103"/>
      <c r="AJ1182" s="103"/>
      <c r="AK1182" s="103"/>
      <c r="AL1182" s="103"/>
      <c r="AM1182" s="103"/>
      <c r="AN1182" s="103"/>
      <c r="AO1182" s="103"/>
      <c r="AP1182" s="103"/>
      <c r="AQ1182" s="103"/>
      <c r="AR1182" s="103"/>
      <c r="AS1182" s="103"/>
      <c r="AT1182" s="103"/>
      <c r="AU1182" s="103"/>
    </row>
    <row r="1183" spans="2:47" s="101" customFormat="1">
      <c r="B1183" s="115"/>
      <c r="C1183" s="115"/>
      <c r="D1183" s="115"/>
      <c r="E1183" s="115"/>
      <c r="F1183" s="115"/>
      <c r="G1183" s="115"/>
      <c r="H1183" s="114"/>
      <c r="I1183" s="147"/>
      <c r="J1183" s="103"/>
      <c r="K1183" s="103"/>
      <c r="L1183" s="103"/>
      <c r="M1183" s="103"/>
      <c r="N1183" s="103"/>
      <c r="O1183" s="103"/>
      <c r="P1183" s="103"/>
      <c r="Q1183" s="103"/>
      <c r="R1183" s="103"/>
      <c r="S1183" s="103"/>
      <c r="T1183" s="103"/>
      <c r="U1183" s="103"/>
      <c r="V1183" s="103"/>
      <c r="W1183" s="103"/>
      <c r="X1183" s="103"/>
      <c r="Y1183" s="103"/>
      <c r="Z1183" s="103"/>
      <c r="AA1183" s="103"/>
      <c r="AB1183" s="103"/>
      <c r="AC1183" s="103"/>
      <c r="AD1183" s="103"/>
      <c r="AE1183" s="103"/>
      <c r="AF1183" s="103"/>
      <c r="AG1183" s="103"/>
      <c r="AH1183" s="103"/>
      <c r="AI1183" s="103"/>
      <c r="AJ1183" s="103"/>
      <c r="AK1183" s="103"/>
      <c r="AL1183" s="103"/>
      <c r="AM1183" s="103"/>
      <c r="AN1183" s="103"/>
      <c r="AO1183" s="103"/>
      <c r="AP1183" s="103"/>
      <c r="AQ1183" s="103"/>
      <c r="AR1183" s="103"/>
      <c r="AS1183" s="103"/>
      <c r="AT1183" s="103"/>
      <c r="AU1183" s="103"/>
    </row>
    <row r="1184" spans="2:47" s="101" customFormat="1">
      <c r="B1184" s="115"/>
      <c r="C1184" s="115"/>
      <c r="D1184" s="115"/>
      <c r="E1184" s="115"/>
      <c r="F1184" s="115"/>
      <c r="G1184" s="115"/>
      <c r="H1184" s="114"/>
      <c r="I1184" s="147"/>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3"/>
      <c r="AR1184" s="103"/>
      <c r="AS1184" s="103"/>
      <c r="AT1184" s="103"/>
      <c r="AU1184" s="103"/>
    </row>
    <row r="1185" spans="1:47" s="101" customFormat="1">
      <c r="B1185" s="115"/>
      <c r="C1185" s="115"/>
      <c r="D1185" s="115"/>
      <c r="E1185" s="115"/>
      <c r="F1185" s="115"/>
      <c r="G1185" s="115"/>
      <c r="H1185" s="114"/>
      <c r="I1185" s="147"/>
      <c r="J1185" s="103"/>
      <c r="K1185" s="103"/>
      <c r="L1185" s="103"/>
      <c r="M1185" s="103"/>
      <c r="N1185" s="103"/>
      <c r="O1185" s="103"/>
      <c r="P1185" s="103"/>
      <c r="Q1185" s="103"/>
      <c r="R1185" s="103"/>
      <c r="S1185" s="103"/>
      <c r="T1185" s="103"/>
      <c r="U1185" s="103"/>
      <c r="V1185" s="103"/>
      <c r="W1185" s="103"/>
      <c r="X1185" s="103"/>
      <c r="Y1185" s="103"/>
      <c r="Z1185" s="103"/>
      <c r="AA1185" s="103"/>
      <c r="AB1185" s="103"/>
      <c r="AC1185" s="103"/>
      <c r="AD1185" s="103"/>
      <c r="AE1185" s="103"/>
      <c r="AF1185" s="103"/>
      <c r="AG1185" s="103"/>
      <c r="AH1185" s="103"/>
      <c r="AI1185" s="103"/>
      <c r="AJ1185" s="103"/>
      <c r="AK1185" s="103"/>
      <c r="AL1185" s="103"/>
      <c r="AM1185" s="103"/>
      <c r="AN1185" s="103"/>
      <c r="AO1185" s="103"/>
      <c r="AP1185" s="103"/>
      <c r="AQ1185" s="103"/>
      <c r="AR1185" s="103"/>
      <c r="AS1185" s="103"/>
      <c r="AT1185" s="103"/>
      <c r="AU1185" s="103"/>
    </row>
    <row r="1186" spans="1:47" s="48" customFormat="1">
      <c r="B1186" s="115"/>
      <c r="C1186" s="115"/>
      <c r="D1186" s="115"/>
      <c r="E1186" s="115"/>
      <c r="F1186" s="115"/>
      <c r="G1186" s="115"/>
      <c r="H1186" s="114"/>
      <c r="I1186" s="147"/>
      <c r="J1186" s="100"/>
      <c r="K1186" s="100"/>
      <c r="L1186" s="100"/>
      <c r="M1186" s="100"/>
      <c r="N1186" s="100"/>
      <c r="O1186" s="100"/>
      <c r="P1186" s="100"/>
      <c r="Q1186" s="100"/>
      <c r="R1186" s="100"/>
      <c r="S1186" s="100"/>
      <c r="T1186" s="100"/>
      <c r="U1186" s="100"/>
      <c r="V1186" s="100"/>
      <c r="W1186" s="100"/>
      <c r="X1186" s="100"/>
      <c r="Y1186" s="100"/>
      <c r="Z1186" s="100"/>
      <c r="AA1186" s="100"/>
      <c r="AB1186" s="100"/>
      <c r="AC1186" s="100"/>
      <c r="AD1186" s="100"/>
      <c r="AE1186" s="100"/>
      <c r="AF1186" s="100"/>
      <c r="AG1186" s="100"/>
      <c r="AH1186" s="100"/>
      <c r="AI1186" s="100"/>
      <c r="AJ1186" s="100"/>
      <c r="AK1186" s="100"/>
      <c r="AL1186" s="100"/>
      <c r="AM1186" s="100"/>
      <c r="AN1186" s="100"/>
      <c r="AO1186" s="100"/>
      <c r="AP1186" s="100"/>
      <c r="AQ1186" s="100"/>
      <c r="AR1186" s="100"/>
      <c r="AS1186" s="100"/>
      <c r="AT1186" s="100"/>
      <c r="AU1186" s="100"/>
    </row>
    <row r="1187" spans="1:47" s="35" customFormat="1">
      <c r="B1187" s="115"/>
      <c r="C1187" s="115"/>
      <c r="D1187" s="115"/>
      <c r="E1187" s="115"/>
      <c r="F1187" s="115"/>
      <c r="G1187" s="115"/>
      <c r="H1187" s="114"/>
      <c r="I1187" s="14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c r="AN1187" s="97"/>
      <c r="AO1187" s="97"/>
      <c r="AP1187" s="97"/>
      <c r="AQ1187" s="97"/>
      <c r="AR1187" s="97"/>
      <c r="AS1187" s="97"/>
      <c r="AT1187" s="97"/>
      <c r="AU1187" s="97"/>
    </row>
    <row r="1188" spans="1:47" s="35" customFormat="1">
      <c r="B1188" s="115"/>
      <c r="C1188" s="115"/>
      <c r="D1188" s="115"/>
      <c r="E1188" s="115"/>
      <c r="F1188" s="115"/>
      <c r="G1188" s="115"/>
      <c r="H1188" s="114"/>
      <c r="I1188" s="14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c r="AN1188" s="97"/>
      <c r="AO1188" s="97"/>
      <c r="AP1188" s="97"/>
      <c r="AQ1188" s="97"/>
      <c r="AR1188" s="97"/>
      <c r="AS1188" s="97"/>
      <c r="AT1188" s="97"/>
      <c r="AU1188" s="97"/>
    </row>
    <row r="1189" spans="1:47" s="48" customFormat="1">
      <c r="B1189" s="115"/>
      <c r="C1189" s="115"/>
      <c r="D1189" s="115"/>
      <c r="E1189" s="115"/>
      <c r="F1189" s="115"/>
      <c r="G1189" s="115"/>
      <c r="H1189" s="114"/>
      <c r="I1189" s="147"/>
      <c r="J1189" s="100"/>
      <c r="K1189" s="100"/>
      <c r="L1189" s="100"/>
      <c r="M1189" s="100"/>
      <c r="N1189" s="100"/>
      <c r="O1189" s="100"/>
      <c r="P1189" s="100"/>
      <c r="Q1189" s="100"/>
      <c r="R1189" s="100"/>
      <c r="S1189" s="100"/>
      <c r="T1189" s="100"/>
      <c r="U1189" s="100"/>
      <c r="V1189" s="100"/>
      <c r="W1189" s="100"/>
      <c r="X1189" s="100"/>
      <c r="Y1189" s="100"/>
      <c r="Z1189" s="100"/>
      <c r="AA1189" s="100"/>
      <c r="AB1189" s="100"/>
      <c r="AC1189" s="100"/>
      <c r="AD1189" s="100"/>
      <c r="AE1189" s="100"/>
      <c r="AF1189" s="100"/>
      <c r="AG1189" s="100"/>
      <c r="AH1189" s="100"/>
      <c r="AI1189" s="100"/>
      <c r="AJ1189" s="100"/>
      <c r="AK1189" s="100"/>
      <c r="AL1189" s="100"/>
      <c r="AM1189" s="100"/>
      <c r="AN1189" s="100"/>
      <c r="AO1189" s="100"/>
      <c r="AP1189" s="100"/>
      <c r="AQ1189" s="100"/>
      <c r="AR1189" s="100"/>
      <c r="AS1189" s="100"/>
      <c r="AT1189" s="100"/>
      <c r="AU1189" s="100"/>
    </row>
    <row r="1190" spans="1:47" s="101" customFormat="1">
      <c r="B1190" s="115"/>
      <c r="C1190" s="115"/>
      <c r="D1190" s="115"/>
      <c r="E1190" s="115"/>
      <c r="F1190" s="115"/>
      <c r="G1190" s="115"/>
      <c r="H1190" s="114"/>
      <c r="I1190" s="147"/>
      <c r="J1190" s="103"/>
      <c r="K1190" s="103"/>
      <c r="L1190" s="103"/>
      <c r="M1190" s="103"/>
      <c r="N1190" s="103"/>
      <c r="O1190" s="103"/>
      <c r="P1190" s="103"/>
      <c r="Q1190" s="103"/>
      <c r="R1190" s="103"/>
      <c r="S1190" s="103"/>
      <c r="T1190" s="103"/>
      <c r="U1190" s="103"/>
      <c r="V1190" s="103"/>
      <c r="W1190" s="103"/>
      <c r="X1190" s="103"/>
      <c r="Y1190" s="103"/>
      <c r="Z1190" s="103"/>
      <c r="AA1190" s="103"/>
      <c r="AB1190" s="103"/>
      <c r="AC1190" s="103"/>
      <c r="AD1190" s="103"/>
      <c r="AE1190" s="103"/>
      <c r="AF1190" s="103"/>
      <c r="AG1190" s="103"/>
      <c r="AH1190" s="103"/>
      <c r="AI1190" s="103"/>
      <c r="AJ1190" s="103"/>
      <c r="AK1190" s="103"/>
      <c r="AL1190" s="103"/>
      <c r="AM1190" s="103"/>
      <c r="AN1190" s="103"/>
      <c r="AO1190" s="103"/>
      <c r="AP1190" s="103"/>
      <c r="AQ1190" s="103"/>
      <c r="AR1190" s="103"/>
      <c r="AS1190" s="103"/>
      <c r="AT1190" s="103"/>
      <c r="AU1190" s="103"/>
    </row>
    <row r="1191" spans="1:47" s="101" customFormat="1">
      <c r="B1191" s="115"/>
      <c r="C1191" s="115"/>
      <c r="D1191" s="115"/>
      <c r="E1191" s="115"/>
      <c r="F1191" s="115"/>
      <c r="G1191" s="115"/>
      <c r="H1191" s="114"/>
      <c r="I1191" s="147"/>
      <c r="J1191" s="103"/>
      <c r="K1191" s="103"/>
      <c r="L1191" s="103"/>
      <c r="M1191" s="103"/>
      <c r="N1191" s="103"/>
      <c r="O1191" s="103"/>
      <c r="P1191" s="103"/>
      <c r="Q1191" s="103"/>
      <c r="R1191" s="103"/>
      <c r="S1191" s="103"/>
      <c r="T1191" s="103"/>
      <c r="U1191" s="103"/>
      <c r="V1191" s="103"/>
      <c r="W1191" s="103"/>
      <c r="X1191" s="103"/>
      <c r="Y1191" s="103"/>
      <c r="Z1191" s="103"/>
      <c r="AA1191" s="103"/>
      <c r="AB1191" s="103"/>
      <c r="AC1191" s="103"/>
      <c r="AD1191" s="103"/>
      <c r="AE1191" s="103"/>
      <c r="AF1191" s="103"/>
      <c r="AG1191" s="103"/>
      <c r="AH1191" s="103"/>
      <c r="AI1191" s="103"/>
      <c r="AJ1191" s="103"/>
      <c r="AK1191" s="103"/>
      <c r="AL1191" s="103"/>
      <c r="AM1191" s="103"/>
      <c r="AN1191" s="103"/>
      <c r="AO1191" s="103"/>
      <c r="AP1191" s="103"/>
      <c r="AQ1191" s="103"/>
      <c r="AR1191" s="103"/>
      <c r="AS1191" s="103"/>
      <c r="AT1191" s="103"/>
      <c r="AU1191" s="103"/>
    </row>
    <row r="1192" spans="1:47" s="101" customFormat="1">
      <c r="A1192" s="101">
        <v>1729</v>
      </c>
      <c r="B1192" s="115"/>
      <c r="C1192" s="115"/>
      <c r="D1192" s="115"/>
      <c r="E1192" s="115"/>
      <c r="F1192" s="115"/>
      <c r="G1192" s="115"/>
      <c r="H1192" s="114"/>
      <c r="I1192" s="147"/>
      <c r="J1192" s="103"/>
      <c r="K1192" s="103"/>
      <c r="L1192" s="103"/>
      <c r="M1192" s="103"/>
      <c r="N1192" s="103"/>
      <c r="O1192" s="103"/>
      <c r="P1192" s="103"/>
      <c r="Q1192" s="103"/>
      <c r="R1192" s="103"/>
      <c r="S1192" s="103"/>
      <c r="T1192" s="103"/>
      <c r="U1192" s="103"/>
      <c r="V1192" s="103"/>
      <c r="W1192" s="103"/>
      <c r="X1192" s="103"/>
      <c r="Y1192" s="103"/>
      <c r="Z1192" s="103"/>
      <c r="AA1192" s="103"/>
      <c r="AB1192" s="103"/>
      <c r="AC1192" s="103"/>
      <c r="AD1192" s="103"/>
      <c r="AE1192" s="103"/>
      <c r="AF1192" s="103"/>
      <c r="AG1192" s="103"/>
      <c r="AH1192" s="103"/>
      <c r="AI1192" s="103"/>
      <c r="AJ1192" s="103"/>
      <c r="AK1192" s="103"/>
      <c r="AL1192" s="103"/>
      <c r="AM1192" s="103"/>
      <c r="AN1192" s="103"/>
      <c r="AO1192" s="103"/>
      <c r="AP1192" s="103"/>
      <c r="AQ1192" s="103"/>
      <c r="AR1192" s="103"/>
      <c r="AS1192" s="103"/>
      <c r="AT1192" s="103"/>
      <c r="AU1192" s="103"/>
    </row>
    <row r="1193" spans="1:47" s="101" customFormat="1">
      <c r="B1193" s="115"/>
      <c r="C1193" s="115"/>
      <c r="D1193" s="115"/>
      <c r="E1193" s="115"/>
      <c r="F1193" s="115"/>
      <c r="G1193" s="115"/>
      <c r="H1193" s="114"/>
      <c r="I1193" s="147"/>
      <c r="J1193" s="103"/>
      <c r="K1193" s="103"/>
      <c r="L1193" s="103"/>
      <c r="M1193" s="103"/>
      <c r="N1193" s="103"/>
      <c r="O1193" s="103"/>
      <c r="P1193" s="103"/>
      <c r="Q1193" s="103"/>
      <c r="R1193" s="103"/>
      <c r="S1193" s="103"/>
      <c r="T1193" s="103"/>
      <c r="U1193" s="103"/>
      <c r="V1193" s="103"/>
      <c r="W1193" s="103"/>
      <c r="X1193" s="103"/>
      <c r="Y1193" s="103"/>
      <c r="Z1193" s="103"/>
      <c r="AA1193" s="103"/>
      <c r="AB1193" s="103"/>
      <c r="AC1193" s="103"/>
      <c r="AD1193" s="103"/>
      <c r="AE1193" s="103"/>
      <c r="AF1193" s="103"/>
      <c r="AG1193" s="103"/>
      <c r="AH1193" s="103"/>
      <c r="AI1193" s="103"/>
      <c r="AJ1193" s="103"/>
      <c r="AK1193" s="103"/>
      <c r="AL1193" s="103"/>
      <c r="AM1193" s="103"/>
      <c r="AN1193" s="103"/>
      <c r="AO1193" s="103"/>
      <c r="AP1193" s="103"/>
      <c r="AQ1193" s="103"/>
      <c r="AR1193" s="103"/>
      <c r="AS1193" s="103"/>
      <c r="AT1193" s="103"/>
      <c r="AU1193" s="103"/>
    </row>
    <row r="1194" spans="1:47" s="101" customFormat="1">
      <c r="A1194" s="101">
        <v>1730</v>
      </c>
      <c r="B1194" s="115"/>
      <c r="C1194" s="115"/>
      <c r="D1194" s="115"/>
      <c r="E1194" s="115"/>
      <c r="F1194" s="115"/>
      <c r="G1194" s="115"/>
      <c r="H1194" s="114"/>
      <c r="I1194" s="147"/>
      <c r="J1194" s="103"/>
      <c r="K1194" s="103"/>
      <c r="L1194" s="103"/>
      <c r="M1194" s="103"/>
      <c r="N1194" s="103"/>
      <c r="O1194" s="103"/>
      <c r="P1194" s="103"/>
      <c r="Q1194" s="103"/>
      <c r="R1194" s="103"/>
      <c r="S1194" s="103"/>
      <c r="T1194" s="103"/>
      <c r="U1194" s="103"/>
      <c r="V1194" s="103"/>
      <c r="W1194" s="103"/>
      <c r="X1194" s="103"/>
      <c r="Y1194" s="103"/>
      <c r="Z1194" s="103"/>
      <c r="AA1194" s="103"/>
      <c r="AB1194" s="103"/>
      <c r="AC1194" s="103"/>
      <c r="AD1194" s="103"/>
      <c r="AE1194" s="103"/>
      <c r="AF1194" s="103"/>
      <c r="AG1194" s="103"/>
      <c r="AH1194" s="103"/>
      <c r="AI1194" s="103"/>
      <c r="AJ1194" s="103"/>
      <c r="AK1194" s="103"/>
      <c r="AL1194" s="103"/>
      <c r="AM1194" s="103"/>
      <c r="AN1194" s="103"/>
      <c r="AO1194" s="103"/>
      <c r="AP1194" s="103"/>
      <c r="AQ1194" s="103"/>
      <c r="AR1194" s="103"/>
      <c r="AS1194" s="103"/>
      <c r="AT1194" s="103"/>
      <c r="AU1194" s="103"/>
    </row>
    <row r="1195" spans="1:47" s="101" customFormat="1">
      <c r="B1195" s="115"/>
      <c r="C1195" s="115"/>
      <c r="D1195" s="115"/>
      <c r="E1195" s="115"/>
      <c r="F1195" s="115"/>
      <c r="G1195" s="115"/>
      <c r="H1195" s="114"/>
      <c r="I1195" s="147"/>
      <c r="J1195" s="103"/>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c r="AG1195" s="103"/>
      <c r="AH1195" s="103"/>
      <c r="AI1195" s="103"/>
      <c r="AJ1195" s="103"/>
      <c r="AK1195" s="103"/>
      <c r="AL1195" s="103"/>
      <c r="AM1195" s="103"/>
      <c r="AN1195" s="103"/>
      <c r="AO1195" s="103"/>
      <c r="AP1195" s="103"/>
      <c r="AQ1195" s="103"/>
      <c r="AR1195" s="103"/>
      <c r="AS1195" s="103"/>
      <c r="AT1195" s="103"/>
      <c r="AU1195" s="103"/>
    </row>
    <row r="1196" spans="1:47" s="101" customFormat="1">
      <c r="A1196" s="101">
        <v>1732</v>
      </c>
      <c r="B1196" s="115"/>
      <c r="C1196" s="115"/>
      <c r="D1196" s="115"/>
      <c r="E1196" s="115"/>
      <c r="F1196" s="115"/>
      <c r="G1196" s="115"/>
      <c r="H1196" s="114"/>
      <c r="I1196" s="147"/>
      <c r="J1196" s="103"/>
      <c r="K1196" s="103"/>
      <c r="L1196" s="103"/>
      <c r="M1196" s="103"/>
      <c r="N1196" s="103"/>
      <c r="O1196" s="103"/>
      <c r="P1196" s="103"/>
      <c r="Q1196" s="103"/>
      <c r="R1196" s="103"/>
      <c r="S1196" s="103"/>
      <c r="T1196" s="103"/>
      <c r="U1196" s="103"/>
      <c r="V1196" s="103"/>
      <c r="W1196" s="103"/>
      <c r="X1196" s="103"/>
      <c r="Y1196" s="103"/>
      <c r="Z1196" s="103"/>
      <c r="AA1196" s="103"/>
      <c r="AB1196" s="103"/>
      <c r="AC1196" s="103"/>
      <c r="AD1196" s="103"/>
      <c r="AE1196" s="103"/>
      <c r="AF1196" s="103"/>
      <c r="AG1196" s="103"/>
      <c r="AH1196" s="103"/>
      <c r="AI1196" s="103"/>
      <c r="AJ1196" s="103"/>
      <c r="AK1196" s="103"/>
      <c r="AL1196" s="103"/>
      <c r="AM1196" s="103"/>
      <c r="AN1196" s="103"/>
      <c r="AO1196" s="103"/>
      <c r="AP1196" s="103"/>
      <c r="AQ1196" s="103"/>
      <c r="AR1196" s="103"/>
      <c r="AS1196" s="103"/>
      <c r="AT1196" s="103"/>
      <c r="AU1196" s="103"/>
    </row>
    <row r="1197" spans="1:47" s="101" customFormat="1">
      <c r="B1197" s="125"/>
      <c r="C1197" s="115"/>
      <c r="D1197" s="115"/>
      <c r="E1197" s="115"/>
      <c r="F1197" s="115"/>
      <c r="G1197" s="115"/>
      <c r="H1197" s="114"/>
      <c r="I1197" s="147"/>
      <c r="J1197" s="103"/>
      <c r="K1197" s="103"/>
      <c r="L1197" s="103"/>
      <c r="M1197" s="103"/>
      <c r="N1197" s="103"/>
      <c r="O1197" s="103"/>
      <c r="P1197" s="103"/>
      <c r="Q1197" s="103"/>
      <c r="R1197" s="103"/>
      <c r="S1197" s="103"/>
      <c r="T1197" s="103"/>
      <c r="U1197" s="103"/>
      <c r="V1197" s="103"/>
      <c r="W1197" s="103"/>
      <c r="X1197" s="103"/>
      <c r="Y1197" s="103"/>
      <c r="Z1197" s="103"/>
      <c r="AA1197" s="103"/>
      <c r="AB1197" s="103"/>
      <c r="AC1197" s="103"/>
      <c r="AD1197" s="103"/>
      <c r="AE1197" s="103"/>
      <c r="AF1197" s="103"/>
      <c r="AG1197" s="103"/>
      <c r="AH1197" s="103"/>
      <c r="AI1197" s="103"/>
      <c r="AJ1197" s="103"/>
      <c r="AK1197" s="103"/>
      <c r="AL1197" s="103"/>
      <c r="AM1197" s="103"/>
      <c r="AN1197" s="103"/>
      <c r="AO1197" s="103"/>
      <c r="AP1197" s="103"/>
      <c r="AQ1197" s="103"/>
      <c r="AR1197" s="103"/>
      <c r="AS1197" s="103"/>
      <c r="AT1197" s="103"/>
      <c r="AU1197" s="103"/>
    </row>
    <row r="1198" spans="1:47" s="101" customFormat="1">
      <c r="B1198" s="126" t="s">
        <v>766</v>
      </c>
      <c r="C1198" s="145"/>
      <c r="D1198" s="146"/>
      <c r="E1198" s="106"/>
      <c r="F1198" s="106"/>
      <c r="G1198" s="106"/>
      <c r="H1198" s="9">
        <f>SUM(H1146:H1197)</f>
        <v>0</v>
      </c>
      <c r="I1198" s="147"/>
      <c r="J1198" s="103"/>
      <c r="K1198" s="103"/>
      <c r="L1198" s="103"/>
      <c r="M1198" s="103"/>
      <c r="N1198" s="103"/>
      <c r="O1198" s="103"/>
      <c r="P1198" s="103"/>
      <c r="Q1198" s="103"/>
      <c r="R1198" s="103"/>
      <c r="S1198" s="103"/>
      <c r="T1198" s="103"/>
      <c r="U1198" s="103"/>
      <c r="V1198" s="103"/>
      <c r="W1198" s="103"/>
      <c r="X1198" s="103"/>
      <c r="Y1198" s="103"/>
      <c r="Z1198" s="103"/>
      <c r="AA1198" s="103"/>
      <c r="AB1198" s="103"/>
      <c r="AC1198" s="103"/>
      <c r="AD1198" s="103"/>
      <c r="AE1198" s="103"/>
      <c r="AF1198" s="103"/>
      <c r="AG1198" s="103"/>
      <c r="AH1198" s="103"/>
      <c r="AI1198" s="103"/>
      <c r="AJ1198" s="103"/>
      <c r="AK1198" s="103"/>
      <c r="AL1198" s="103"/>
      <c r="AM1198" s="103"/>
      <c r="AN1198" s="103"/>
      <c r="AO1198" s="103"/>
      <c r="AP1198" s="103"/>
      <c r="AQ1198" s="103"/>
      <c r="AR1198" s="103"/>
      <c r="AS1198" s="103"/>
      <c r="AT1198" s="103"/>
      <c r="AU1198" s="103"/>
    </row>
    <row r="1199" spans="1:47" s="101" customFormat="1">
      <c r="B1199" s="48"/>
      <c r="C1199" s="48"/>
      <c r="D1199" s="130">
        <v>218</v>
      </c>
      <c r="E1199" s="99"/>
      <c r="F1199" s="99"/>
      <c r="G1199" s="99"/>
      <c r="H1199" s="99"/>
      <c r="I1199" s="147"/>
      <c r="J1199" s="103"/>
      <c r="K1199" s="103"/>
      <c r="L1199" s="103"/>
      <c r="M1199" s="103"/>
      <c r="N1199" s="103"/>
      <c r="O1199" s="103"/>
      <c r="P1199" s="103"/>
      <c r="Q1199" s="103"/>
      <c r="R1199" s="103"/>
      <c r="S1199" s="103"/>
      <c r="T1199" s="103"/>
      <c r="U1199" s="103"/>
      <c r="V1199" s="103"/>
      <c r="W1199" s="103"/>
      <c r="X1199" s="103"/>
      <c r="Y1199" s="103"/>
      <c r="Z1199" s="103"/>
      <c r="AA1199" s="103"/>
      <c r="AB1199" s="103"/>
      <c r="AC1199" s="103"/>
      <c r="AD1199" s="103"/>
      <c r="AE1199" s="103"/>
      <c r="AF1199" s="103"/>
      <c r="AG1199" s="103"/>
      <c r="AH1199" s="103"/>
      <c r="AI1199" s="103"/>
      <c r="AJ1199" s="103"/>
      <c r="AK1199" s="103"/>
      <c r="AL1199" s="103"/>
      <c r="AM1199" s="103"/>
      <c r="AN1199" s="103"/>
      <c r="AO1199" s="103"/>
      <c r="AP1199" s="103"/>
      <c r="AQ1199" s="103"/>
      <c r="AR1199" s="103"/>
      <c r="AS1199" s="103"/>
      <c r="AT1199" s="103"/>
      <c r="AU1199" s="103"/>
    </row>
    <row r="1200" spans="1:47" s="101" customFormat="1">
      <c r="B1200" s="95" t="s">
        <v>190</v>
      </c>
      <c r="C1200" s="35"/>
      <c r="D1200" s="35"/>
      <c r="E1200" s="96"/>
      <c r="F1200" s="96"/>
      <c r="G1200" s="96"/>
      <c r="H1200" s="96"/>
      <c r="I1200" s="147"/>
      <c r="J1200" s="103"/>
      <c r="K1200" s="103"/>
      <c r="L1200" s="103"/>
      <c r="M1200" s="103"/>
      <c r="N1200" s="103"/>
      <c r="O1200" s="103"/>
      <c r="P1200" s="103"/>
      <c r="Q1200" s="103"/>
      <c r="R1200" s="103"/>
      <c r="S1200" s="103"/>
      <c r="T1200" s="103"/>
      <c r="U1200" s="103"/>
      <c r="V1200" s="103"/>
      <c r="W1200" s="103"/>
      <c r="X1200" s="103"/>
      <c r="Y1200" s="103"/>
      <c r="Z1200" s="103"/>
      <c r="AA1200" s="103"/>
      <c r="AB1200" s="103"/>
      <c r="AC1200" s="103"/>
      <c r="AD1200" s="103"/>
      <c r="AE1200" s="103"/>
      <c r="AF1200" s="103"/>
      <c r="AG1200" s="103"/>
      <c r="AH1200" s="103"/>
      <c r="AI1200" s="103"/>
      <c r="AJ1200" s="103"/>
      <c r="AK1200" s="103"/>
      <c r="AL1200" s="103"/>
      <c r="AM1200" s="103"/>
      <c r="AN1200" s="103"/>
      <c r="AO1200" s="103"/>
      <c r="AP1200" s="103"/>
      <c r="AQ1200" s="103"/>
      <c r="AR1200" s="103"/>
      <c r="AS1200" s="103"/>
      <c r="AT1200" s="103"/>
      <c r="AU1200" s="103"/>
    </row>
    <row r="1201" spans="2:47" s="101" customFormat="1">
      <c r="B1201" s="95" t="str">
        <f>B1143</f>
        <v>SECTION B - REHABILITATION OF ROAD PAVEMENTS AT KATHERINE STREET</v>
      </c>
      <c r="C1201" s="35"/>
      <c r="D1201" s="35"/>
      <c r="E1201" s="96"/>
      <c r="F1201" s="96"/>
      <c r="G1201" s="96"/>
      <c r="H1201" s="96"/>
      <c r="I1201" s="147"/>
      <c r="J1201" s="103"/>
      <c r="K1201" s="103"/>
      <c r="L1201" s="103"/>
      <c r="M1201" s="103"/>
      <c r="N1201" s="103"/>
      <c r="O1201" s="103"/>
      <c r="P1201" s="103"/>
      <c r="Q1201" s="103"/>
      <c r="R1201" s="103"/>
      <c r="S1201" s="103"/>
      <c r="T1201" s="103"/>
      <c r="U1201" s="103"/>
      <c r="V1201" s="103"/>
      <c r="W1201" s="103"/>
      <c r="X1201" s="103"/>
      <c r="Y1201" s="103"/>
      <c r="Z1201" s="103"/>
      <c r="AA1201" s="103"/>
      <c r="AB1201" s="103"/>
      <c r="AC1201" s="103"/>
      <c r="AD1201" s="103"/>
      <c r="AE1201" s="103"/>
      <c r="AF1201" s="103"/>
      <c r="AG1201" s="103"/>
      <c r="AH1201" s="103"/>
      <c r="AI1201" s="103"/>
      <c r="AJ1201" s="103"/>
      <c r="AK1201" s="103"/>
      <c r="AL1201" s="103"/>
      <c r="AM1201" s="103"/>
      <c r="AN1201" s="103"/>
      <c r="AO1201" s="103"/>
      <c r="AP1201" s="103"/>
      <c r="AQ1201" s="103"/>
      <c r="AR1201" s="103"/>
      <c r="AS1201" s="103"/>
      <c r="AT1201" s="103"/>
      <c r="AU1201" s="103"/>
    </row>
    <row r="1202" spans="2:47" s="101" customFormat="1">
      <c r="B1202" s="48"/>
      <c r="C1202" s="48"/>
      <c r="D1202" s="48"/>
      <c r="E1202" s="99"/>
      <c r="F1202" s="99"/>
      <c r="G1202" s="99"/>
      <c r="H1202" s="359"/>
      <c r="I1202" s="147"/>
      <c r="J1202" s="103"/>
      <c r="K1202" s="103"/>
      <c r="L1202" s="103"/>
      <c r="M1202" s="103"/>
      <c r="N1202" s="103"/>
      <c r="O1202" s="103"/>
      <c r="P1202" s="103"/>
      <c r="Q1202" s="103"/>
      <c r="R1202" s="103"/>
      <c r="S1202" s="103"/>
      <c r="T1202" s="103"/>
      <c r="U1202" s="103"/>
      <c r="V1202" s="103"/>
      <c r="W1202" s="103"/>
      <c r="X1202" s="103"/>
      <c r="Y1202" s="103"/>
      <c r="Z1202" s="103"/>
      <c r="AA1202" s="103"/>
      <c r="AB1202" s="103"/>
      <c r="AC1202" s="103"/>
      <c r="AD1202" s="103"/>
      <c r="AE1202" s="103"/>
      <c r="AF1202" s="103"/>
      <c r="AG1202" s="103"/>
      <c r="AH1202" s="103"/>
      <c r="AI1202" s="103"/>
      <c r="AJ1202" s="103"/>
      <c r="AK1202" s="103"/>
      <c r="AL1202" s="103"/>
      <c r="AM1202" s="103"/>
      <c r="AN1202" s="103"/>
      <c r="AO1202" s="103"/>
      <c r="AP1202" s="103"/>
      <c r="AQ1202" s="103"/>
      <c r="AR1202" s="103"/>
      <c r="AS1202" s="103"/>
      <c r="AT1202" s="103"/>
      <c r="AU1202" s="103"/>
    </row>
    <row r="1203" spans="2:47" s="101" customFormat="1">
      <c r="B1203" s="102" t="s">
        <v>1</v>
      </c>
      <c r="C1203" s="102" t="s">
        <v>2</v>
      </c>
      <c r="D1203" s="102" t="s">
        <v>3</v>
      </c>
      <c r="E1203" s="102" t="s">
        <v>4</v>
      </c>
      <c r="F1203" s="102" t="s">
        <v>5</v>
      </c>
      <c r="G1203" s="102" t="s">
        <v>6</v>
      </c>
      <c r="H1203" s="9" t="s">
        <v>7</v>
      </c>
      <c r="I1203" s="147"/>
      <c r="J1203" s="103"/>
      <c r="K1203" s="103"/>
      <c r="L1203" s="103"/>
      <c r="M1203" s="103"/>
      <c r="N1203" s="103"/>
      <c r="O1203" s="103"/>
      <c r="P1203" s="103"/>
      <c r="Q1203" s="103"/>
      <c r="R1203" s="103"/>
      <c r="S1203" s="103"/>
      <c r="T1203" s="103"/>
      <c r="U1203" s="103"/>
      <c r="V1203" s="103"/>
      <c r="W1203" s="103"/>
      <c r="X1203" s="103"/>
      <c r="Y1203" s="103"/>
      <c r="Z1203" s="103"/>
      <c r="AA1203" s="103"/>
      <c r="AB1203" s="103"/>
      <c r="AC1203" s="103"/>
      <c r="AD1203" s="103"/>
      <c r="AE1203" s="103"/>
      <c r="AF1203" s="103"/>
      <c r="AG1203" s="103"/>
      <c r="AH1203" s="103"/>
      <c r="AI1203" s="103"/>
      <c r="AJ1203" s="103"/>
      <c r="AK1203" s="103"/>
      <c r="AL1203" s="103"/>
      <c r="AM1203" s="103"/>
      <c r="AN1203" s="103"/>
      <c r="AO1203" s="103"/>
      <c r="AP1203" s="103"/>
      <c r="AQ1203" s="103"/>
      <c r="AR1203" s="103"/>
      <c r="AS1203" s="103"/>
      <c r="AT1203" s="103"/>
      <c r="AU1203" s="103"/>
    </row>
    <row r="1204" spans="2:47" s="101" customFormat="1">
      <c r="B1204" s="104"/>
      <c r="C1204" s="142"/>
      <c r="D1204" s="20" t="s">
        <v>243</v>
      </c>
      <c r="E1204" s="106"/>
      <c r="F1204" s="106"/>
      <c r="G1204" s="106"/>
      <c r="H1204" s="9"/>
      <c r="I1204" s="147"/>
      <c r="J1204" s="103"/>
      <c r="K1204" s="103"/>
      <c r="L1204" s="103"/>
      <c r="M1204" s="103"/>
      <c r="N1204" s="103"/>
      <c r="O1204" s="103"/>
      <c r="P1204" s="103"/>
      <c r="Q1204" s="103"/>
      <c r="R1204" s="103"/>
      <c r="S1204" s="103"/>
      <c r="T1204" s="103"/>
      <c r="U1204" s="103"/>
      <c r="V1204" s="103"/>
      <c r="W1204" s="103"/>
      <c r="X1204" s="103"/>
      <c r="Y1204" s="103"/>
      <c r="Z1204" s="103"/>
      <c r="AA1204" s="103"/>
      <c r="AB1204" s="103"/>
      <c r="AC1204" s="103"/>
      <c r="AD1204" s="103"/>
      <c r="AE1204" s="103"/>
      <c r="AF1204" s="103"/>
      <c r="AG1204" s="103"/>
      <c r="AH1204" s="103"/>
      <c r="AI1204" s="103"/>
      <c r="AJ1204" s="103"/>
      <c r="AK1204" s="103"/>
      <c r="AL1204" s="103"/>
      <c r="AM1204" s="103"/>
      <c r="AN1204" s="103"/>
      <c r="AO1204" s="103"/>
      <c r="AP1204" s="103"/>
      <c r="AQ1204" s="103"/>
      <c r="AR1204" s="103"/>
      <c r="AS1204" s="103"/>
      <c r="AT1204" s="103"/>
      <c r="AU1204" s="103"/>
    </row>
    <row r="1205" spans="2:47">
      <c r="B1205" s="247" t="s">
        <v>764</v>
      </c>
      <c r="C1205" s="143"/>
      <c r="D1205" s="120" t="s">
        <v>194</v>
      </c>
      <c r="E1205" s="158"/>
      <c r="F1205" s="114"/>
      <c r="G1205" s="119"/>
      <c r="H1205" s="114"/>
    </row>
    <row r="1206" spans="2:47">
      <c r="B1206" s="119"/>
      <c r="C1206" s="119"/>
      <c r="D1206" s="120"/>
      <c r="E1206" s="114"/>
      <c r="F1206" s="114"/>
      <c r="G1206" s="119"/>
      <c r="H1206" s="114"/>
    </row>
    <row r="1207" spans="2:47" ht="22.8">
      <c r="B1207" s="119"/>
      <c r="C1207" s="119"/>
      <c r="D1207" s="120" t="s">
        <v>195</v>
      </c>
      <c r="E1207" s="114"/>
      <c r="F1207" s="114"/>
      <c r="G1207" s="119"/>
      <c r="H1207" s="114"/>
    </row>
    <row r="1208" spans="2:47">
      <c r="B1208" s="115"/>
      <c r="C1208" s="115"/>
      <c r="D1208" s="101"/>
      <c r="E1208" s="114"/>
      <c r="F1208" s="114"/>
      <c r="G1208" s="119"/>
      <c r="H1208" s="114"/>
    </row>
    <row r="1209" spans="2:47" ht="22.8">
      <c r="B1209" s="120"/>
      <c r="C1209" s="120"/>
      <c r="D1209" s="120" t="s">
        <v>245</v>
      </c>
      <c r="E1209" s="169" t="s">
        <v>205</v>
      </c>
      <c r="F1209" s="149">
        <v>1</v>
      </c>
      <c r="G1209" s="115">
        <v>5000000</v>
      </c>
      <c r="H1209" s="114">
        <f>F1209*G1209</f>
        <v>5000000</v>
      </c>
    </row>
    <row r="1210" spans="2:47">
      <c r="B1210" s="115"/>
      <c r="C1210" s="115"/>
      <c r="D1210" s="120"/>
      <c r="E1210" s="114"/>
      <c r="F1210" s="149"/>
      <c r="G1210" s="115"/>
      <c r="H1210" s="114"/>
    </row>
    <row r="1211" spans="2:47" ht="22.8">
      <c r="B1211" s="115"/>
      <c r="C1211" s="115"/>
      <c r="D1211" s="13" t="s">
        <v>744</v>
      </c>
      <c r="E1211" s="114" t="s">
        <v>20</v>
      </c>
      <c r="F1211" s="149">
        <f>G1209</f>
        <v>5000000</v>
      </c>
      <c r="G1211" s="185"/>
      <c r="H1211" s="114">
        <f>F1211*G1211</f>
        <v>0</v>
      </c>
    </row>
    <row r="1212" spans="2:47">
      <c r="B1212" s="115"/>
      <c r="C1212" s="115"/>
      <c r="D1212" s="120"/>
      <c r="E1212" s="115"/>
      <c r="F1212" s="115"/>
      <c r="G1212" s="115"/>
      <c r="H1212" s="114"/>
    </row>
    <row r="1213" spans="2:47">
      <c r="B1213" s="115"/>
      <c r="C1213" s="115"/>
      <c r="D1213" s="120"/>
      <c r="E1213" s="115"/>
      <c r="F1213" s="115"/>
      <c r="G1213" s="115"/>
      <c r="H1213" s="114"/>
    </row>
    <row r="1214" spans="2:47">
      <c r="B1214" s="115"/>
      <c r="C1214" s="115"/>
      <c r="D1214" s="120"/>
      <c r="E1214" s="115"/>
      <c r="F1214" s="115"/>
      <c r="G1214" s="115"/>
      <c r="H1214" s="114"/>
    </row>
    <row r="1215" spans="2:47">
      <c r="B1215" s="115"/>
      <c r="C1215" s="115"/>
      <c r="D1215" s="120"/>
      <c r="E1215" s="115"/>
      <c r="F1215" s="115"/>
      <c r="G1215" s="115"/>
      <c r="H1215" s="114"/>
    </row>
    <row r="1216" spans="2:47">
      <c r="B1216" s="115"/>
      <c r="C1216" s="115"/>
      <c r="D1216" s="115"/>
      <c r="E1216" s="115"/>
      <c r="F1216" s="115"/>
      <c r="G1216" s="115"/>
      <c r="H1216" s="114"/>
    </row>
    <row r="1217" spans="2:8">
      <c r="B1217" s="115"/>
      <c r="C1217" s="115"/>
      <c r="D1217" s="115"/>
      <c r="E1217" s="115"/>
      <c r="F1217" s="115"/>
      <c r="G1217" s="115"/>
      <c r="H1217" s="114"/>
    </row>
    <row r="1218" spans="2:8">
      <c r="B1218" s="115"/>
      <c r="C1218" s="115"/>
      <c r="D1218" s="115"/>
      <c r="E1218" s="115"/>
      <c r="F1218" s="115"/>
      <c r="G1218" s="115"/>
      <c r="H1218" s="114"/>
    </row>
    <row r="1219" spans="2:8">
      <c r="B1219" s="115"/>
      <c r="C1219" s="115"/>
      <c r="D1219" s="115"/>
      <c r="E1219" s="115"/>
      <c r="F1219" s="115"/>
      <c r="G1219" s="115"/>
      <c r="H1219" s="114"/>
    </row>
    <row r="1220" spans="2:8">
      <c r="B1220" s="115"/>
      <c r="C1220" s="115"/>
      <c r="D1220" s="115"/>
      <c r="E1220" s="115"/>
      <c r="F1220" s="115"/>
      <c r="G1220" s="115"/>
      <c r="H1220" s="114"/>
    </row>
    <row r="1221" spans="2:8">
      <c r="B1221" s="115"/>
      <c r="C1221" s="115"/>
      <c r="D1221" s="115"/>
      <c r="E1221" s="115"/>
      <c r="F1221" s="115"/>
      <c r="G1221" s="115"/>
      <c r="H1221" s="114"/>
    </row>
    <row r="1222" spans="2:8">
      <c r="B1222" s="115"/>
      <c r="C1222" s="115"/>
      <c r="D1222" s="115"/>
      <c r="E1222" s="115"/>
      <c r="F1222" s="115"/>
      <c r="G1222" s="115"/>
      <c r="H1222" s="114"/>
    </row>
    <row r="1223" spans="2:8">
      <c r="B1223" s="115"/>
      <c r="C1223" s="115"/>
      <c r="D1223" s="115"/>
      <c r="E1223" s="115"/>
      <c r="F1223" s="115"/>
      <c r="G1223" s="115"/>
      <c r="H1223" s="114"/>
    </row>
    <row r="1224" spans="2:8">
      <c r="B1224" s="115"/>
      <c r="C1224" s="115"/>
      <c r="D1224" s="115"/>
      <c r="E1224" s="115"/>
      <c r="F1224" s="115"/>
      <c r="G1224" s="115"/>
      <c r="H1224" s="114"/>
    </row>
    <row r="1225" spans="2:8">
      <c r="B1225" s="115"/>
      <c r="C1225" s="115"/>
      <c r="D1225" s="115"/>
      <c r="E1225" s="115"/>
      <c r="F1225" s="115"/>
      <c r="G1225" s="115"/>
      <c r="H1225" s="114"/>
    </row>
    <row r="1226" spans="2:8">
      <c r="B1226" s="115"/>
      <c r="C1226" s="115"/>
      <c r="D1226" s="115"/>
      <c r="E1226" s="115"/>
      <c r="F1226" s="115"/>
      <c r="G1226" s="115"/>
      <c r="H1226" s="114"/>
    </row>
    <row r="1227" spans="2:8">
      <c r="B1227" s="115"/>
      <c r="C1227" s="115"/>
      <c r="D1227" s="115"/>
      <c r="E1227" s="115"/>
      <c r="F1227" s="115"/>
      <c r="G1227" s="115"/>
      <c r="H1227" s="114"/>
    </row>
    <row r="1228" spans="2:8">
      <c r="B1228" s="115"/>
      <c r="C1228" s="115"/>
      <c r="D1228" s="115"/>
      <c r="E1228" s="115"/>
      <c r="F1228" s="115"/>
      <c r="G1228" s="115"/>
      <c r="H1228" s="114"/>
    </row>
    <row r="1229" spans="2:8">
      <c r="B1229" s="115"/>
      <c r="C1229" s="115"/>
      <c r="D1229" s="115"/>
      <c r="E1229" s="115"/>
      <c r="F1229" s="115"/>
      <c r="G1229" s="115"/>
      <c r="H1229" s="114"/>
    </row>
    <row r="1230" spans="2:8">
      <c r="B1230" s="115"/>
      <c r="C1230" s="115"/>
      <c r="D1230" s="115"/>
      <c r="E1230" s="115"/>
      <c r="F1230" s="115"/>
      <c r="G1230" s="115"/>
      <c r="H1230" s="114"/>
    </row>
    <row r="1231" spans="2:8">
      <c r="B1231" s="115"/>
      <c r="C1231" s="115"/>
      <c r="D1231" s="115"/>
      <c r="E1231" s="115"/>
      <c r="F1231" s="115"/>
      <c r="G1231" s="115"/>
      <c r="H1231" s="114"/>
    </row>
    <row r="1232" spans="2:8">
      <c r="B1232" s="115"/>
      <c r="C1232" s="115"/>
      <c r="D1232" s="115"/>
      <c r="E1232" s="115"/>
      <c r="F1232" s="115"/>
      <c r="G1232" s="115"/>
      <c r="H1232" s="114"/>
    </row>
    <row r="1233" spans="2:8">
      <c r="B1233" s="115"/>
      <c r="C1233" s="115"/>
      <c r="D1233" s="115"/>
      <c r="E1233" s="115"/>
      <c r="F1233" s="115"/>
      <c r="G1233" s="115"/>
      <c r="H1233" s="114"/>
    </row>
    <row r="1234" spans="2:8">
      <c r="B1234" s="115"/>
      <c r="C1234" s="115"/>
      <c r="D1234" s="115"/>
      <c r="E1234" s="115"/>
      <c r="F1234" s="115"/>
      <c r="G1234" s="115"/>
      <c r="H1234" s="114"/>
    </row>
    <row r="1235" spans="2:8">
      <c r="B1235" s="115"/>
      <c r="C1235" s="115"/>
      <c r="D1235" s="115"/>
      <c r="E1235" s="115"/>
      <c r="F1235" s="115"/>
      <c r="G1235" s="115"/>
      <c r="H1235" s="114"/>
    </row>
    <row r="1236" spans="2:8">
      <c r="B1236" s="115"/>
      <c r="C1236" s="115"/>
      <c r="D1236" s="115"/>
      <c r="E1236" s="115"/>
      <c r="F1236" s="115"/>
      <c r="G1236" s="115"/>
      <c r="H1236" s="114"/>
    </row>
    <row r="1237" spans="2:8">
      <c r="B1237" s="115"/>
      <c r="C1237" s="115"/>
      <c r="D1237" s="115"/>
      <c r="E1237" s="115"/>
      <c r="F1237" s="115"/>
      <c r="G1237" s="115"/>
      <c r="H1237" s="114"/>
    </row>
    <row r="1238" spans="2:8">
      <c r="B1238" s="115"/>
      <c r="C1238" s="115"/>
      <c r="D1238" s="115"/>
      <c r="E1238" s="115"/>
      <c r="F1238" s="115"/>
      <c r="G1238" s="115"/>
      <c r="H1238" s="114"/>
    </row>
    <row r="1239" spans="2:8">
      <c r="B1239" s="115"/>
      <c r="C1239" s="115"/>
      <c r="D1239" s="115"/>
      <c r="E1239" s="115"/>
      <c r="F1239" s="115"/>
      <c r="G1239" s="115"/>
      <c r="H1239" s="114"/>
    </row>
    <row r="1240" spans="2:8">
      <c r="B1240" s="115"/>
      <c r="C1240" s="115"/>
      <c r="D1240" s="115"/>
      <c r="E1240" s="115"/>
      <c r="F1240" s="115"/>
      <c r="G1240" s="115"/>
      <c r="H1240" s="114"/>
    </row>
    <row r="1241" spans="2:8">
      <c r="B1241" s="115"/>
      <c r="C1241" s="115"/>
      <c r="D1241" s="115"/>
      <c r="E1241" s="115"/>
      <c r="F1241" s="115"/>
      <c r="G1241" s="115"/>
      <c r="H1241" s="114"/>
    </row>
    <row r="1242" spans="2:8">
      <c r="B1242" s="115"/>
      <c r="C1242" s="115"/>
      <c r="D1242" s="115"/>
      <c r="E1242" s="115"/>
      <c r="F1242" s="115"/>
      <c r="G1242" s="115"/>
      <c r="H1242" s="114"/>
    </row>
    <row r="1243" spans="2:8">
      <c r="B1243" s="115"/>
      <c r="C1243" s="115"/>
      <c r="D1243" s="115"/>
      <c r="E1243" s="115"/>
      <c r="F1243" s="115"/>
      <c r="G1243" s="115"/>
      <c r="H1243" s="114"/>
    </row>
    <row r="1244" spans="2:8">
      <c r="B1244" s="115"/>
      <c r="C1244" s="115"/>
      <c r="D1244" s="115"/>
      <c r="E1244" s="115"/>
      <c r="F1244" s="115"/>
      <c r="G1244" s="115"/>
      <c r="H1244" s="114"/>
    </row>
    <row r="1245" spans="2:8">
      <c r="B1245" s="115"/>
      <c r="C1245" s="115"/>
      <c r="D1245" s="115"/>
      <c r="E1245" s="115"/>
      <c r="F1245" s="115"/>
      <c r="G1245" s="115"/>
      <c r="H1245" s="114"/>
    </row>
    <row r="1246" spans="2:8">
      <c r="B1246" s="115"/>
      <c r="C1246" s="115"/>
      <c r="D1246" s="115"/>
      <c r="E1246" s="115"/>
      <c r="F1246" s="115"/>
      <c r="G1246" s="115"/>
      <c r="H1246" s="114"/>
    </row>
    <row r="1247" spans="2:8">
      <c r="B1247" s="115"/>
      <c r="C1247" s="115"/>
      <c r="D1247" s="115"/>
      <c r="E1247" s="115"/>
      <c r="F1247" s="115"/>
      <c r="G1247" s="115"/>
      <c r="H1247" s="114"/>
    </row>
    <row r="1248" spans="2:8">
      <c r="B1248" s="115"/>
      <c r="C1248" s="115"/>
      <c r="D1248" s="115"/>
      <c r="E1248" s="115"/>
      <c r="F1248" s="115"/>
      <c r="G1248" s="115"/>
      <c r="H1248" s="114"/>
    </row>
    <row r="1249" spans="2:8">
      <c r="B1249" s="115"/>
      <c r="C1249" s="115"/>
      <c r="D1249" s="115"/>
      <c r="E1249" s="115"/>
      <c r="F1249" s="115"/>
      <c r="G1249" s="115"/>
      <c r="H1249" s="114"/>
    </row>
    <row r="1250" spans="2:8">
      <c r="B1250" s="115"/>
      <c r="C1250" s="115"/>
      <c r="D1250" s="115"/>
      <c r="E1250" s="115"/>
      <c r="F1250" s="115"/>
      <c r="G1250" s="115"/>
      <c r="H1250" s="114"/>
    </row>
    <row r="1251" spans="2:8">
      <c r="B1251" s="115"/>
      <c r="C1251" s="115"/>
      <c r="D1251" s="115"/>
      <c r="E1251" s="115"/>
      <c r="F1251" s="115"/>
      <c r="G1251" s="115"/>
      <c r="H1251" s="114"/>
    </row>
    <row r="1252" spans="2:8">
      <c r="B1252" s="115"/>
      <c r="C1252" s="115"/>
      <c r="D1252" s="115"/>
      <c r="E1252" s="115"/>
      <c r="F1252" s="115"/>
      <c r="G1252" s="115"/>
      <c r="H1252" s="114"/>
    </row>
    <row r="1253" spans="2:8">
      <c r="B1253" s="125"/>
      <c r="C1253" s="115"/>
      <c r="D1253" s="115"/>
      <c r="E1253" s="115"/>
      <c r="F1253" s="115"/>
      <c r="G1253" s="115"/>
      <c r="H1253" s="114"/>
    </row>
    <row r="1254" spans="2:8">
      <c r="B1254" s="138" t="s">
        <v>28</v>
      </c>
      <c r="C1254" s="145"/>
      <c r="D1254" s="146"/>
      <c r="E1254" s="106"/>
      <c r="F1254" s="106"/>
      <c r="G1254" s="106"/>
      <c r="H1254" s="9">
        <f>SUM(H1206:H1209)</f>
        <v>5000000</v>
      </c>
    </row>
    <row r="1255" spans="2:8">
      <c r="B1255" s="48"/>
      <c r="C1255" s="48"/>
      <c r="D1255" s="130">
        <v>219</v>
      </c>
      <c r="E1255" s="99"/>
      <c r="F1255" s="99"/>
      <c r="G1255" s="99"/>
      <c r="H1255" s="99"/>
    </row>
    <row r="1256" spans="2:8">
      <c r="B1256" s="95" t="s">
        <v>190</v>
      </c>
      <c r="C1256" s="35"/>
      <c r="D1256" s="35"/>
      <c r="E1256" s="96"/>
      <c r="F1256" s="96"/>
      <c r="G1256" s="96"/>
      <c r="H1256" s="96"/>
    </row>
    <row r="1257" spans="2:8">
      <c r="B1257" s="95" t="str">
        <f>B1201</f>
        <v>SECTION B - REHABILITATION OF ROAD PAVEMENTS AT KATHERINE STREET</v>
      </c>
      <c r="C1257" s="35"/>
      <c r="D1257" s="35"/>
      <c r="E1257" s="96"/>
      <c r="F1257" s="96"/>
      <c r="G1257" s="96"/>
      <c r="H1257" s="96"/>
    </row>
    <row r="1258" spans="2:8">
      <c r="B1258" s="48"/>
      <c r="C1258" s="48"/>
      <c r="D1258" s="48"/>
      <c r="E1258" s="99"/>
      <c r="F1258" s="99"/>
      <c r="G1258" s="99"/>
      <c r="H1258" s="359"/>
    </row>
    <row r="1259" spans="2:8">
      <c r="B1259" s="102" t="s">
        <v>1</v>
      </c>
      <c r="C1259" s="102" t="s">
        <v>2</v>
      </c>
      <c r="D1259" s="102" t="s">
        <v>3</v>
      </c>
      <c r="E1259" s="102" t="s">
        <v>4</v>
      </c>
      <c r="F1259" s="102" t="s">
        <v>5</v>
      </c>
      <c r="G1259" s="102" t="s">
        <v>6</v>
      </c>
      <c r="H1259" s="9" t="s">
        <v>7</v>
      </c>
    </row>
    <row r="1260" spans="2:8">
      <c r="B1260" s="104"/>
      <c r="C1260" s="142"/>
      <c r="D1260" s="20" t="s">
        <v>100</v>
      </c>
      <c r="E1260" s="106"/>
      <c r="F1260" s="106"/>
      <c r="G1260" s="106"/>
      <c r="H1260" s="9"/>
    </row>
    <row r="1261" spans="2:8">
      <c r="B1261" s="143" t="s">
        <v>101</v>
      </c>
      <c r="C1261" s="143"/>
      <c r="D1261" s="144" t="s">
        <v>102</v>
      </c>
      <c r="E1261" s="143"/>
      <c r="F1261" s="143"/>
      <c r="G1261" s="143"/>
      <c r="H1261" s="110"/>
    </row>
    <row r="1262" spans="2:8">
      <c r="B1262" s="119"/>
      <c r="C1262" s="119"/>
      <c r="D1262" s="120"/>
      <c r="E1262" s="114"/>
      <c r="F1262" s="119"/>
      <c r="G1262" s="119"/>
      <c r="H1262" s="114"/>
    </row>
    <row r="1263" spans="2:8">
      <c r="B1263" s="119" t="s">
        <v>103</v>
      </c>
      <c r="C1263" s="119"/>
      <c r="D1263" s="120" t="s">
        <v>104</v>
      </c>
      <c r="E1263" s="114" t="s">
        <v>19</v>
      </c>
      <c r="F1263" s="149">
        <v>1</v>
      </c>
      <c r="G1263" s="115">
        <v>200000</v>
      </c>
      <c r="H1263" s="114">
        <f>G1263*F1263</f>
        <v>200000</v>
      </c>
    </row>
    <row r="1264" spans="2:8">
      <c r="B1264" s="115"/>
      <c r="C1264" s="115"/>
      <c r="D1264" s="120"/>
      <c r="E1264" s="114"/>
      <c r="F1264" s="149"/>
      <c r="G1264" s="115"/>
      <c r="H1264" s="114"/>
    </row>
    <row r="1265" spans="2:8" ht="22.8">
      <c r="B1265" s="120"/>
      <c r="C1265" s="120"/>
      <c r="D1265" s="120" t="s">
        <v>118</v>
      </c>
      <c r="E1265" s="114" t="s">
        <v>20</v>
      </c>
      <c r="F1265" s="149">
        <f>G1263</f>
        <v>200000</v>
      </c>
      <c r="G1265" s="161"/>
      <c r="H1265" s="114">
        <f>F1265*G1265</f>
        <v>0</v>
      </c>
    </row>
    <row r="1266" spans="2:8">
      <c r="B1266" s="115"/>
      <c r="C1266" s="115"/>
      <c r="D1266" s="120"/>
      <c r="E1266" s="114"/>
      <c r="F1266" s="114"/>
      <c r="G1266" s="115"/>
      <c r="H1266" s="114"/>
    </row>
    <row r="1267" spans="2:8">
      <c r="B1267" s="115"/>
      <c r="C1267" s="115"/>
      <c r="D1267" s="120"/>
      <c r="E1267" s="114"/>
      <c r="F1267" s="114"/>
      <c r="G1267" s="115"/>
      <c r="H1267" s="114"/>
    </row>
    <row r="1268" spans="2:8">
      <c r="B1268" s="115"/>
      <c r="C1268" s="115"/>
      <c r="D1268" s="120"/>
      <c r="E1268" s="115"/>
      <c r="F1268" s="115"/>
      <c r="G1268" s="115"/>
      <c r="H1268" s="114"/>
    </row>
    <row r="1269" spans="2:8">
      <c r="B1269" s="115"/>
      <c r="C1269" s="115"/>
      <c r="D1269" s="120"/>
      <c r="E1269" s="115"/>
      <c r="F1269" s="115"/>
      <c r="G1269" s="115"/>
      <c r="H1269" s="114"/>
    </row>
    <row r="1270" spans="2:8">
      <c r="B1270" s="115"/>
      <c r="C1270" s="115"/>
      <c r="D1270" s="120"/>
      <c r="E1270" s="115"/>
      <c r="F1270" s="115"/>
      <c r="G1270" s="115"/>
      <c r="H1270" s="114"/>
    </row>
    <row r="1271" spans="2:8">
      <c r="B1271" s="115"/>
      <c r="C1271" s="115"/>
      <c r="D1271" s="120"/>
      <c r="E1271" s="115"/>
      <c r="F1271" s="115"/>
      <c r="G1271" s="115"/>
      <c r="H1271" s="114"/>
    </row>
    <row r="1272" spans="2:8">
      <c r="B1272" s="115"/>
      <c r="C1272" s="115"/>
      <c r="D1272" s="115"/>
      <c r="E1272" s="115"/>
      <c r="F1272" s="115"/>
      <c r="G1272" s="115"/>
      <c r="H1272" s="114"/>
    </row>
    <row r="1273" spans="2:8">
      <c r="B1273" s="115"/>
      <c r="C1273" s="115"/>
      <c r="D1273" s="115"/>
      <c r="E1273" s="115"/>
      <c r="F1273" s="115"/>
      <c r="G1273" s="115"/>
      <c r="H1273" s="114"/>
    </row>
    <row r="1274" spans="2:8">
      <c r="B1274" s="115"/>
      <c r="C1274" s="115"/>
      <c r="D1274" s="115"/>
      <c r="E1274" s="115"/>
      <c r="F1274" s="115"/>
      <c r="G1274" s="115"/>
      <c r="H1274" s="114"/>
    </row>
    <row r="1275" spans="2:8">
      <c r="B1275" s="115"/>
      <c r="C1275" s="115"/>
      <c r="D1275" s="115"/>
      <c r="E1275" s="115"/>
      <c r="F1275" s="115"/>
      <c r="G1275" s="115"/>
      <c r="H1275" s="114"/>
    </row>
    <row r="1276" spans="2:8">
      <c r="B1276" s="115"/>
      <c r="C1276" s="115"/>
      <c r="D1276" s="115"/>
      <c r="E1276" s="115"/>
      <c r="F1276" s="115"/>
      <c r="G1276" s="115"/>
      <c r="H1276" s="114"/>
    </row>
    <row r="1277" spans="2:8">
      <c r="B1277" s="115"/>
      <c r="C1277" s="115"/>
      <c r="D1277" s="115"/>
      <c r="E1277" s="115"/>
      <c r="F1277" s="115"/>
      <c r="G1277" s="115"/>
      <c r="H1277" s="114"/>
    </row>
    <row r="1278" spans="2:8">
      <c r="B1278" s="115"/>
      <c r="C1278" s="115"/>
      <c r="D1278" s="115"/>
      <c r="E1278" s="115"/>
      <c r="F1278" s="115"/>
      <c r="G1278" s="115"/>
      <c r="H1278" s="114"/>
    </row>
    <row r="1279" spans="2:8">
      <c r="B1279" s="115"/>
      <c r="C1279" s="115"/>
      <c r="D1279" s="115"/>
      <c r="E1279" s="115"/>
      <c r="F1279" s="115"/>
      <c r="G1279" s="115"/>
      <c r="H1279" s="114"/>
    </row>
    <row r="1280" spans="2:8">
      <c r="B1280" s="115"/>
      <c r="C1280" s="115"/>
      <c r="D1280" s="115"/>
      <c r="E1280" s="115"/>
      <c r="F1280" s="115"/>
      <c r="G1280" s="115"/>
      <c r="H1280" s="114"/>
    </row>
    <row r="1281" spans="2:8">
      <c r="B1281" s="115"/>
      <c r="C1281" s="115"/>
      <c r="D1281" s="115"/>
      <c r="E1281" s="115"/>
      <c r="F1281" s="115"/>
      <c r="G1281" s="115"/>
      <c r="H1281" s="114"/>
    </row>
    <row r="1282" spans="2:8">
      <c r="B1282" s="115"/>
      <c r="C1282" s="115"/>
      <c r="D1282" s="115"/>
      <c r="E1282" s="115"/>
      <c r="F1282" s="115"/>
      <c r="G1282" s="115"/>
      <c r="H1282" s="114"/>
    </row>
    <row r="1283" spans="2:8">
      <c r="B1283" s="115"/>
      <c r="C1283" s="115"/>
      <c r="D1283" s="115"/>
      <c r="E1283" s="115"/>
      <c r="F1283" s="115"/>
      <c r="G1283" s="115"/>
      <c r="H1283" s="114"/>
    </row>
    <row r="1284" spans="2:8">
      <c r="B1284" s="115"/>
      <c r="C1284" s="115"/>
      <c r="D1284" s="115"/>
      <c r="E1284" s="115"/>
      <c r="F1284" s="115"/>
      <c r="G1284" s="115"/>
      <c r="H1284" s="114"/>
    </row>
    <row r="1285" spans="2:8">
      <c r="B1285" s="115"/>
      <c r="C1285" s="115"/>
      <c r="D1285" s="115"/>
      <c r="E1285" s="115"/>
      <c r="F1285" s="115"/>
      <c r="G1285" s="115"/>
      <c r="H1285" s="114"/>
    </row>
    <row r="1286" spans="2:8">
      <c r="B1286" s="115"/>
      <c r="C1286" s="115"/>
      <c r="D1286" s="115"/>
      <c r="E1286" s="115"/>
      <c r="F1286" s="115"/>
      <c r="G1286" s="115"/>
      <c r="H1286" s="114"/>
    </row>
    <row r="1287" spans="2:8">
      <c r="B1287" s="115"/>
      <c r="C1287" s="115"/>
      <c r="D1287" s="115"/>
      <c r="E1287" s="115"/>
      <c r="F1287" s="115"/>
      <c r="G1287" s="115"/>
      <c r="H1287" s="114"/>
    </row>
    <row r="1288" spans="2:8">
      <c r="B1288" s="115"/>
      <c r="C1288" s="115"/>
      <c r="D1288" s="115"/>
      <c r="E1288" s="115"/>
      <c r="F1288" s="115"/>
      <c r="G1288" s="115"/>
      <c r="H1288" s="114"/>
    </row>
    <row r="1289" spans="2:8">
      <c r="B1289" s="115"/>
      <c r="C1289" s="115"/>
      <c r="D1289" s="115"/>
      <c r="E1289" s="115"/>
      <c r="F1289" s="115"/>
      <c r="G1289" s="115"/>
      <c r="H1289" s="114"/>
    </row>
    <row r="1290" spans="2:8">
      <c r="B1290" s="115"/>
      <c r="C1290" s="115"/>
      <c r="D1290" s="115"/>
      <c r="E1290" s="115"/>
      <c r="F1290" s="115"/>
      <c r="G1290" s="115"/>
      <c r="H1290" s="114"/>
    </row>
    <row r="1291" spans="2:8">
      <c r="B1291" s="115"/>
      <c r="C1291" s="115"/>
      <c r="D1291" s="115"/>
      <c r="E1291" s="115"/>
      <c r="F1291" s="115"/>
      <c r="G1291" s="115"/>
      <c r="H1291" s="114"/>
    </row>
    <row r="1292" spans="2:8">
      <c r="B1292" s="115"/>
      <c r="C1292" s="115"/>
      <c r="D1292" s="115"/>
      <c r="E1292" s="115"/>
      <c r="F1292" s="115"/>
      <c r="G1292" s="115"/>
      <c r="H1292" s="114"/>
    </row>
    <row r="1293" spans="2:8">
      <c r="B1293" s="115"/>
      <c r="C1293" s="115"/>
      <c r="D1293" s="115"/>
      <c r="E1293" s="115"/>
      <c r="F1293" s="115"/>
      <c r="G1293" s="115"/>
      <c r="H1293" s="114"/>
    </row>
    <row r="1294" spans="2:8">
      <c r="B1294" s="115"/>
      <c r="C1294" s="115"/>
      <c r="D1294" s="115"/>
      <c r="E1294" s="115"/>
      <c r="F1294" s="115"/>
      <c r="G1294" s="115"/>
      <c r="H1294" s="114"/>
    </row>
    <row r="1295" spans="2:8">
      <c r="B1295" s="115"/>
      <c r="C1295" s="115"/>
      <c r="D1295" s="115"/>
      <c r="E1295" s="115"/>
      <c r="F1295" s="115"/>
      <c r="G1295" s="115"/>
      <c r="H1295" s="114"/>
    </row>
    <row r="1296" spans="2:8">
      <c r="B1296" s="115"/>
      <c r="C1296" s="115"/>
      <c r="D1296" s="115"/>
      <c r="E1296" s="115"/>
      <c r="F1296" s="115"/>
      <c r="G1296" s="115"/>
      <c r="H1296" s="114"/>
    </row>
    <row r="1297" spans="2:8">
      <c r="B1297" s="115"/>
      <c r="C1297" s="115"/>
      <c r="D1297" s="115"/>
      <c r="E1297" s="115"/>
      <c r="F1297" s="115"/>
      <c r="G1297" s="115"/>
      <c r="H1297" s="114"/>
    </row>
    <row r="1298" spans="2:8">
      <c r="B1298" s="115"/>
      <c r="C1298" s="115"/>
      <c r="D1298" s="115"/>
      <c r="E1298" s="115"/>
      <c r="F1298" s="115"/>
      <c r="G1298" s="115"/>
      <c r="H1298" s="114"/>
    </row>
    <row r="1299" spans="2:8">
      <c r="B1299" s="115"/>
      <c r="C1299" s="115"/>
      <c r="D1299" s="115"/>
      <c r="E1299" s="115"/>
      <c r="F1299" s="115"/>
      <c r="G1299" s="115"/>
      <c r="H1299" s="114"/>
    </row>
    <row r="1300" spans="2:8">
      <c r="B1300" s="115"/>
      <c r="C1300" s="115"/>
      <c r="D1300" s="115"/>
      <c r="E1300" s="115"/>
      <c r="F1300" s="115"/>
      <c r="G1300" s="115"/>
      <c r="H1300" s="114"/>
    </row>
    <row r="1301" spans="2:8">
      <c r="B1301" s="115"/>
      <c r="C1301" s="115"/>
      <c r="D1301" s="115"/>
      <c r="E1301" s="115"/>
      <c r="F1301" s="115"/>
      <c r="G1301" s="115"/>
      <c r="H1301" s="114"/>
    </row>
    <row r="1302" spans="2:8">
      <c r="B1302" s="115"/>
      <c r="C1302" s="115"/>
      <c r="D1302" s="115"/>
      <c r="E1302" s="115"/>
      <c r="F1302" s="115"/>
      <c r="G1302" s="115"/>
      <c r="H1302" s="114"/>
    </row>
    <row r="1303" spans="2:8">
      <c r="B1303" s="115"/>
      <c r="C1303" s="115"/>
      <c r="D1303" s="115"/>
      <c r="E1303" s="115"/>
      <c r="F1303" s="115"/>
      <c r="G1303" s="115"/>
      <c r="H1303" s="114"/>
    </row>
    <row r="1304" spans="2:8">
      <c r="B1304" s="115"/>
      <c r="C1304" s="115"/>
      <c r="D1304" s="115"/>
      <c r="E1304" s="115"/>
      <c r="F1304" s="115"/>
      <c r="G1304" s="115"/>
      <c r="H1304" s="114"/>
    </row>
    <row r="1305" spans="2:8">
      <c r="B1305" s="115"/>
      <c r="C1305" s="115"/>
      <c r="D1305" s="115"/>
      <c r="E1305" s="115"/>
      <c r="F1305" s="115"/>
      <c r="G1305" s="115"/>
      <c r="H1305" s="114"/>
    </row>
    <row r="1306" spans="2:8">
      <c r="B1306" s="115"/>
      <c r="C1306" s="115"/>
      <c r="D1306" s="115"/>
      <c r="E1306" s="115"/>
      <c r="F1306" s="115"/>
      <c r="G1306" s="115"/>
      <c r="H1306" s="114"/>
    </row>
    <row r="1307" spans="2:8">
      <c r="B1307" s="115"/>
      <c r="C1307" s="115"/>
      <c r="D1307" s="115"/>
      <c r="E1307" s="115"/>
      <c r="F1307" s="115"/>
      <c r="G1307" s="115"/>
      <c r="H1307" s="114"/>
    </row>
    <row r="1308" spans="2:8">
      <c r="B1308" s="115"/>
      <c r="C1308" s="115"/>
      <c r="D1308" s="115"/>
      <c r="E1308" s="115"/>
      <c r="F1308" s="115"/>
      <c r="G1308" s="115"/>
      <c r="H1308" s="114"/>
    </row>
    <row r="1309" spans="2:8">
      <c r="B1309" s="115"/>
      <c r="C1309" s="115"/>
      <c r="D1309" s="115"/>
      <c r="E1309" s="115"/>
      <c r="F1309" s="115"/>
      <c r="G1309" s="115"/>
      <c r="H1309" s="114"/>
    </row>
    <row r="1310" spans="2:8">
      <c r="B1310" s="125"/>
      <c r="C1310" s="115"/>
      <c r="D1310" s="115"/>
      <c r="E1310" s="115"/>
      <c r="F1310" s="115"/>
      <c r="G1310" s="115"/>
      <c r="H1310" s="114"/>
    </row>
    <row r="1311" spans="2:8">
      <c r="B1311" s="138" t="s">
        <v>28</v>
      </c>
      <c r="C1311" s="145"/>
      <c r="D1311" s="146"/>
      <c r="E1311" s="106"/>
      <c r="F1311" s="106"/>
      <c r="G1311" s="106"/>
      <c r="H1311" s="9">
        <f>SUM(H1262:H1265)</f>
        <v>200000</v>
      </c>
    </row>
    <row r="1312" spans="2:8">
      <c r="B1312" s="48"/>
      <c r="C1312" s="48"/>
      <c r="D1312" s="130">
        <v>220</v>
      </c>
      <c r="E1312" s="99"/>
      <c r="F1312" s="99"/>
      <c r="G1312" s="99"/>
      <c r="H1312" s="99"/>
    </row>
    <row r="1313" spans="2:8">
      <c r="B1313" s="95" t="s">
        <v>190</v>
      </c>
      <c r="C1313" s="35"/>
      <c r="D1313" s="35"/>
      <c r="E1313" s="96"/>
      <c r="F1313" s="96"/>
      <c r="G1313" s="96"/>
      <c r="H1313" s="96"/>
    </row>
    <row r="1314" spans="2:8">
      <c r="B1314" s="95" t="str">
        <f>B1257</f>
        <v>SECTION B - REHABILITATION OF ROAD PAVEMENTS AT KATHERINE STREET</v>
      </c>
      <c r="C1314" s="35"/>
      <c r="D1314" s="35"/>
      <c r="E1314" s="96"/>
      <c r="F1314" s="96"/>
      <c r="G1314" s="96"/>
      <c r="H1314" s="96"/>
    </row>
    <row r="1315" spans="2:8">
      <c r="B1315" s="48"/>
      <c r="C1315" s="148"/>
      <c r="D1315" s="101"/>
      <c r="E1315" s="99"/>
      <c r="F1315" s="99"/>
      <c r="G1315" s="99"/>
      <c r="H1315" s="99"/>
    </row>
    <row r="1316" spans="2:8">
      <c r="B1316" s="102" t="s">
        <v>106</v>
      </c>
      <c r="C1316" s="9" t="s">
        <v>107</v>
      </c>
      <c r="D1316" s="102" t="s">
        <v>108</v>
      </c>
      <c r="E1316" s="102" t="s">
        <v>107</v>
      </c>
      <c r="F1316" s="102" t="s">
        <v>107</v>
      </c>
      <c r="G1316" s="102" t="s">
        <v>107</v>
      </c>
      <c r="H1316" s="9" t="s">
        <v>7</v>
      </c>
    </row>
    <row r="1317" spans="2:8">
      <c r="B1317" s="25"/>
      <c r="C1317" s="142"/>
      <c r="D1317" s="20" t="s">
        <v>105</v>
      </c>
      <c r="E1317" s="106"/>
      <c r="F1317" s="106"/>
      <c r="G1317" s="106"/>
      <c r="H1317" s="9"/>
    </row>
    <row r="1318" spans="2:8">
      <c r="B1318" s="149">
        <v>1500</v>
      </c>
      <c r="C1318" s="149"/>
      <c r="D1318" s="150" t="s">
        <v>62</v>
      </c>
      <c r="E1318" s="149"/>
      <c r="F1318" s="114"/>
      <c r="G1318" s="149"/>
      <c r="H1318" s="153" t="s">
        <v>220</v>
      </c>
    </row>
    <row r="1319" spans="2:8">
      <c r="B1319" s="152"/>
      <c r="C1319" s="152"/>
      <c r="D1319" s="150"/>
      <c r="E1319" s="152"/>
      <c r="F1319" s="115"/>
      <c r="G1319" s="152"/>
      <c r="H1319" s="153"/>
    </row>
    <row r="1320" spans="2:8">
      <c r="B1320" s="149">
        <v>1600</v>
      </c>
      <c r="C1320" s="149"/>
      <c r="D1320" s="150" t="s">
        <v>74</v>
      </c>
      <c r="E1320" s="149"/>
      <c r="F1320" s="114"/>
      <c r="G1320" s="149"/>
      <c r="H1320" s="153" t="s">
        <v>220</v>
      </c>
    </row>
    <row r="1321" spans="2:8">
      <c r="B1321" s="149"/>
      <c r="C1321" s="149"/>
      <c r="D1321" s="150"/>
      <c r="E1321" s="149"/>
      <c r="F1321" s="114"/>
      <c r="G1321" s="149"/>
      <c r="H1321" s="153"/>
    </row>
    <row r="1322" spans="2:8">
      <c r="B1322" s="149">
        <v>1800</v>
      </c>
      <c r="C1322" s="149"/>
      <c r="D1322" s="150" t="s">
        <v>309</v>
      </c>
      <c r="E1322" s="149"/>
      <c r="F1322" s="114"/>
      <c r="G1322" s="149"/>
      <c r="H1322" s="153">
        <f>H275</f>
        <v>100000</v>
      </c>
    </row>
    <row r="1323" spans="2:8">
      <c r="B1323" s="149"/>
      <c r="C1323" s="149"/>
      <c r="D1323" s="150"/>
      <c r="E1323" s="149"/>
      <c r="F1323" s="114"/>
      <c r="G1323" s="149"/>
      <c r="H1323" s="153"/>
    </row>
    <row r="1324" spans="2:8">
      <c r="B1324" s="149">
        <v>2100</v>
      </c>
      <c r="C1324" s="149"/>
      <c r="D1324" s="150" t="s">
        <v>463</v>
      </c>
      <c r="E1324" s="149"/>
      <c r="F1324" s="114"/>
      <c r="G1324" s="149"/>
      <c r="H1324" s="153">
        <f>H332</f>
        <v>0</v>
      </c>
    </row>
    <row r="1325" spans="2:8">
      <c r="B1325" s="149"/>
      <c r="C1325" s="149"/>
      <c r="D1325" s="150"/>
      <c r="E1325" s="149"/>
      <c r="F1325" s="114"/>
      <c r="G1325" s="149"/>
      <c r="H1325" s="153"/>
    </row>
    <row r="1326" spans="2:8">
      <c r="B1326" s="149">
        <v>2200</v>
      </c>
      <c r="C1326" s="149"/>
      <c r="D1326" s="150" t="str">
        <f>D340</f>
        <v>PREFABRICATED CULVERTS</v>
      </c>
      <c r="E1326" s="149"/>
      <c r="F1326" s="114"/>
      <c r="G1326" s="149"/>
      <c r="H1326" s="153">
        <f>H399</f>
        <v>0</v>
      </c>
    </row>
    <row r="1327" spans="2:8">
      <c r="B1327" s="152"/>
      <c r="C1327" s="152"/>
      <c r="D1327" s="150"/>
      <c r="E1327" s="152"/>
      <c r="F1327" s="115"/>
      <c r="G1327" s="152"/>
      <c r="H1327" s="153"/>
    </row>
    <row r="1328" spans="2:8" ht="34.200000000000003">
      <c r="B1328" s="149">
        <v>2300</v>
      </c>
      <c r="C1328" s="149"/>
      <c r="D1328" s="150" t="s">
        <v>80</v>
      </c>
      <c r="E1328" s="149"/>
      <c r="F1328" s="114"/>
      <c r="G1328" s="149"/>
      <c r="H1328" s="153" t="s">
        <v>220</v>
      </c>
    </row>
    <row r="1329" spans="2:8">
      <c r="B1329" s="149"/>
      <c r="C1329" s="235"/>
      <c r="D1329" s="150"/>
      <c r="E1329" s="236"/>
      <c r="F1329" s="114"/>
      <c r="G1329" s="149"/>
      <c r="H1329" s="153"/>
    </row>
    <row r="1330" spans="2:8" ht="57">
      <c r="B1330" s="149">
        <v>3200</v>
      </c>
      <c r="C1330" s="149"/>
      <c r="D1330" s="237" t="str">
        <f>D476</f>
        <v>SELECTION, STOCKPILING AND BREAKING DOWN THE MATERIAL FROM BORROW PITS, CUTTINGS AND EXISTING PAVEMENT LAYERS, AND PLACING  AND COMPACTING THE GRAVEL LAYERS</v>
      </c>
      <c r="E1330" s="149"/>
      <c r="F1330" s="114"/>
      <c r="G1330" s="149"/>
      <c r="H1330" s="153">
        <f>H537</f>
        <v>0</v>
      </c>
    </row>
    <row r="1331" spans="2:8">
      <c r="B1331" s="152"/>
      <c r="C1331" s="152"/>
      <c r="D1331" s="150"/>
      <c r="E1331" s="152"/>
      <c r="F1331" s="115"/>
      <c r="G1331" s="152"/>
      <c r="H1331" s="153"/>
    </row>
    <row r="1332" spans="2:8">
      <c r="B1332" s="149">
        <v>3300</v>
      </c>
      <c r="C1332" s="149"/>
      <c r="D1332" s="120" t="s">
        <v>209</v>
      </c>
      <c r="E1332" s="149"/>
      <c r="F1332" s="114"/>
      <c r="G1332" s="149"/>
      <c r="H1332" s="153" t="s">
        <v>220</v>
      </c>
    </row>
    <row r="1333" spans="2:8">
      <c r="B1333" s="152"/>
      <c r="C1333" s="152"/>
      <c r="D1333" s="150"/>
      <c r="E1333" s="152"/>
      <c r="F1333" s="115"/>
      <c r="G1333" s="152"/>
      <c r="H1333" s="153"/>
    </row>
    <row r="1334" spans="2:8">
      <c r="B1334" s="149">
        <v>3400</v>
      </c>
      <c r="C1334" s="149"/>
      <c r="D1334" s="150" t="s">
        <v>83</v>
      </c>
      <c r="E1334" s="149"/>
      <c r="F1334" s="114"/>
      <c r="G1334" s="149"/>
      <c r="H1334" s="153">
        <f>H676</f>
        <v>0</v>
      </c>
    </row>
    <row r="1335" spans="2:8">
      <c r="B1335" s="152"/>
      <c r="C1335" s="152"/>
      <c r="D1335" s="150"/>
      <c r="E1335" s="152"/>
      <c r="F1335" s="115"/>
      <c r="G1335" s="152"/>
      <c r="H1335" s="153"/>
    </row>
    <row r="1336" spans="2:8">
      <c r="B1336" s="149">
        <v>3500</v>
      </c>
      <c r="C1336" s="149"/>
      <c r="D1336" s="150" t="str">
        <f>D683</f>
        <v>STABILIZATION</v>
      </c>
      <c r="E1336" s="149"/>
      <c r="F1336" s="114"/>
      <c r="G1336" s="149"/>
      <c r="H1336" s="153">
        <f>H747</f>
        <v>0</v>
      </c>
    </row>
    <row r="1337" spans="2:8">
      <c r="B1337" s="152"/>
      <c r="C1337" s="152"/>
      <c r="D1337" s="150"/>
      <c r="E1337" s="152"/>
      <c r="F1337" s="115"/>
      <c r="G1337" s="152"/>
      <c r="H1337" s="153"/>
    </row>
    <row r="1338" spans="2:8">
      <c r="B1338" s="149">
        <v>3800</v>
      </c>
      <c r="C1338" s="149"/>
      <c r="D1338" s="150" t="str">
        <f>D754</f>
        <v>BREAKING UP EXISTING PAVEMENT LAYERS</v>
      </c>
      <c r="E1338" s="149"/>
      <c r="F1338" s="114"/>
      <c r="G1338" s="149"/>
      <c r="H1338" s="153">
        <f>H815</f>
        <v>0</v>
      </c>
    </row>
    <row r="1339" spans="2:8">
      <c r="B1339" s="152"/>
      <c r="C1339" s="152"/>
      <c r="D1339" s="150"/>
      <c r="E1339" s="152"/>
      <c r="F1339" s="115"/>
      <c r="G1339" s="152"/>
      <c r="H1339" s="153"/>
    </row>
    <row r="1340" spans="2:8">
      <c r="B1340" s="149">
        <v>3900</v>
      </c>
      <c r="C1340" s="149"/>
      <c r="D1340" s="150" t="str">
        <f>D822</f>
        <v>PATCHING AND REPAIRING EDGE BREAKS</v>
      </c>
      <c r="E1340" s="149"/>
      <c r="F1340" s="114"/>
      <c r="G1340" s="149"/>
      <c r="H1340" s="153">
        <f>H889</f>
        <v>0</v>
      </c>
    </row>
    <row r="1341" spans="2:8">
      <c r="B1341" s="149"/>
      <c r="C1341" s="149"/>
      <c r="D1341" s="150"/>
      <c r="E1341" s="149"/>
      <c r="F1341" s="114"/>
      <c r="G1341" s="149"/>
      <c r="H1341" s="153"/>
    </row>
    <row r="1342" spans="2:8">
      <c r="B1342" s="149">
        <v>4100</v>
      </c>
      <c r="C1342" s="149"/>
      <c r="D1342" s="150" t="str">
        <f>D896</f>
        <v>PRIME COAT</v>
      </c>
      <c r="E1342" s="149"/>
      <c r="F1342" s="114"/>
      <c r="G1342" s="149"/>
      <c r="H1342" s="153">
        <f>H948</f>
        <v>0</v>
      </c>
    </row>
    <row r="1343" spans="2:8">
      <c r="B1343" s="152"/>
      <c r="C1343" s="152"/>
      <c r="D1343" s="150"/>
      <c r="E1343" s="152"/>
      <c r="F1343" s="115"/>
      <c r="G1343" s="152"/>
      <c r="H1343" s="153"/>
    </row>
    <row r="1344" spans="2:8">
      <c r="B1344" s="149">
        <v>4200</v>
      </c>
      <c r="C1344" s="149"/>
      <c r="D1344" s="150" t="str">
        <f>D955</f>
        <v>ASPHALT BASE AND SURFACING</v>
      </c>
      <c r="E1344" s="149"/>
      <c r="F1344" s="114"/>
      <c r="G1344" s="149"/>
      <c r="H1344" s="153">
        <f>H1001</f>
        <v>0</v>
      </c>
    </row>
    <row r="1345" spans="2:8">
      <c r="B1345" s="152"/>
      <c r="C1345" s="152"/>
      <c r="D1345" s="150"/>
      <c r="E1345" s="152"/>
      <c r="F1345" s="115"/>
      <c r="G1345" s="152"/>
      <c r="H1345" s="153"/>
    </row>
    <row r="1346" spans="2:8">
      <c r="B1346" s="149">
        <v>5600</v>
      </c>
      <c r="C1346" s="149"/>
      <c r="D1346" s="150" t="s">
        <v>90</v>
      </c>
      <c r="E1346" s="149"/>
      <c r="F1346" s="114"/>
      <c r="G1346" s="149"/>
      <c r="H1346" s="153" t="s">
        <v>220</v>
      </c>
    </row>
    <row r="1347" spans="2:8">
      <c r="B1347" s="152"/>
      <c r="C1347" s="152"/>
      <c r="D1347" s="150"/>
      <c r="E1347" s="152"/>
      <c r="F1347" s="115"/>
      <c r="G1347" s="152"/>
      <c r="H1347" s="153"/>
    </row>
    <row r="1348" spans="2:8">
      <c r="B1348" s="149">
        <v>5700</v>
      </c>
      <c r="C1348" s="149"/>
      <c r="D1348" s="150" t="s">
        <v>94</v>
      </c>
      <c r="E1348" s="149"/>
      <c r="F1348" s="114"/>
      <c r="G1348" s="149"/>
      <c r="H1348" s="153" t="s">
        <v>220</v>
      </c>
    </row>
    <row r="1349" spans="2:8">
      <c r="B1349" s="152"/>
      <c r="C1349" s="152"/>
      <c r="D1349" s="150"/>
      <c r="E1349" s="152"/>
      <c r="F1349" s="115"/>
      <c r="G1349" s="152"/>
      <c r="H1349" s="153"/>
    </row>
    <row r="1350" spans="2:8">
      <c r="B1350" s="374" t="s">
        <v>767</v>
      </c>
      <c r="C1350" s="149"/>
      <c r="D1350" s="150" t="s">
        <v>244</v>
      </c>
      <c r="E1350" s="149"/>
      <c r="F1350" s="114"/>
      <c r="G1350" s="149"/>
      <c r="H1350" s="153">
        <f>H1254</f>
        <v>5000000</v>
      </c>
    </row>
    <row r="1351" spans="2:8">
      <c r="B1351" s="152"/>
      <c r="C1351" s="152"/>
      <c r="D1351" s="150"/>
      <c r="E1351" s="152"/>
      <c r="F1351" s="115"/>
      <c r="G1351" s="152"/>
      <c r="H1351" s="153"/>
    </row>
    <row r="1352" spans="2:8">
      <c r="B1352" s="149">
        <v>8100</v>
      </c>
      <c r="C1352" s="149"/>
      <c r="D1352" s="150" t="s">
        <v>102</v>
      </c>
      <c r="E1352" s="149"/>
      <c r="F1352" s="114"/>
      <c r="G1352" s="149"/>
      <c r="H1352" s="153">
        <f>H1311</f>
        <v>200000</v>
      </c>
    </row>
    <row r="1353" spans="2:8">
      <c r="B1353" s="152"/>
      <c r="C1353" s="152"/>
      <c r="D1353" s="152"/>
      <c r="E1353" s="152"/>
      <c r="F1353" s="115"/>
      <c r="G1353" s="152"/>
      <c r="H1353" s="153"/>
    </row>
    <row r="1354" spans="2:8">
      <c r="B1354" s="149"/>
      <c r="C1354" s="149"/>
      <c r="D1354" s="149"/>
      <c r="E1354" s="149"/>
      <c r="F1354" s="114"/>
      <c r="G1354" s="149"/>
      <c r="H1354" s="153"/>
    </row>
    <row r="1355" spans="2:8">
      <c r="B1355" s="152"/>
      <c r="C1355" s="152"/>
      <c r="D1355" s="152"/>
      <c r="E1355" s="152"/>
      <c r="F1355" s="115"/>
      <c r="G1355" s="152"/>
      <c r="H1355" s="153"/>
    </row>
    <row r="1356" spans="2:8">
      <c r="B1356" s="152"/>
      <c r="C1356" s="152"/>
      <c r="D1356" s="152"/>
      <c r="E1356" s="152"/>
      <c r="F1356" s="115"/>
      <c r="G1356" s="152"/>
      <c r="H1356" s="153"/>
    </row>
    <row r="1357" spans="2:8">
      <c r="B1357" s="149"/>
      <c r="C1357" s="149"/>
      <c r="D1357" s="149"/>
      <c r="E1357" s="149"/>
      <c r="F1357" s="114"/>
      <c r="G1357" s="149"/>
      <c r="H1357" s="153"/>
    </row>
    <row r="1358" spans="2:8">
      <c r="B1358" s="149"/>
      <c r="C1358" s="149"/>
      <c r="D1358" s="149"/>
      <c r="E1358" s="149"/>
      <c r="F1358" s="114"/>
      <c r="G1358" s="149"/>
      <c r="H1358" s="153"/>
    </row>
    <row r="1359" spans="2:8">
      <c r="B1359" s="149"/>
      <c r="C1359" s="149"/>
      <c r="D1359" s="149"/>
      <c r="E1359" s="149"/>
      <c r="F1359" s="114"/>
      <c r="G1359" s="149"/>
      <c r="H1359" s="153"/>
    </row>
    <row r="1360" spans="2:8">
      <c r="B1360" s="149"/>
      <c r="C1360" s="149"/>
      <c r="D1360" s="149"/>
      <c r="E1360" s="149"/>
      <c r="F1360" s="114"/>
      <c r="G1360" s="149"/>
      <c r="H1360" s="153"/>
    </row>
    <row r="1361" spans="2:8">
      <c r="B1361" s="149"/>
      <c r="C1361" s="149"/>
      <c r="D1361" s="149"/>
      <c r="E1361" s="149"/>
      <c r="F1361" s="114"/>
      <c r="G1361" s="149"/>
      <c r="H1361" s="153"/>
    </row>
    <row r="1362" spans="2:8">
      <c r="B1362" s="149"/>
      <c r="C1362" s="149"/>
      <c r="D1362" s="149"/>
      <c r="E1362" s="149"/>
      <c r="F1362" s="114"/>
      <c r="G1362" s="149"/>
      <c r="H1362" s="153"/>
    </row>
    <row r="1363" spans="2:8">
      <c r="B1363" s="149"/>
      <c r="C1363" s="149"/>
      <c r="D1363" s="149"/>
      <c r="E1363" s="149"/>
      <c r="F1363" s="114"/>
      <c r="G1363" s="149"/>
      <c r="H1363" s="153"/>
    </row>
    <row r="1364" spans="2:8">
      <c r="B1364" s="149"/>
      <c r="C1364" s="149"/>
      <c r="D1364" s="149"/>
      <c r="E1364" s="149"/>
      <c r="F1364" s="114"/>
      <c r="G1364" s="149"/>
      <c r="H1364" s="153"/>
    </row>
    <row r="1365" spans="2:8">
      <c r="B1365" s="149"/>
      <c r="C1365" s="149"/>
      <c r="D1365" s="149"/>
      <c r="E1365" s="149"/>
      <c r="F1365" s="114"/>
      <c r="G1365" s="149"/>
      <c r="H1365" s="153"/>
    </row>
    <row r="1366" spans="2:8">
      <c r="B1366" s="149"/>
      <c r="C1366" s="149"/>
      <c r="D1366" s="149"/>
      <c r="E1366" s="149"/>
      <c r="F1366" s="114"/>
      <c r="G1366" s="149"/>
      <c r="H1366" s="153"/>
    </row>
    <row r="1367" spans="2:8">
      <c r="B1367" s="149"/>
      <c r="C1367" s="149"/>
      <c r="D1367" s="149"/>
      <c r="E1367" s="149"/>
      <c r="F1367" s="114"/>
      <c r="G1367" s="149"/>
      <c r="H1367" s="153"/>
    </row>
    <row r="1368" spans="2:8">
      <c r="B1368" s="149"/>
      <c r="C1368" s="149"/>
      <c r="D1368" s="149"/>
      <c r="E1368" s="149"/>
      <c r="F1368" s="114"/>
      <c r="G1368" s="149"/>
      <c r="H1368" s="153"/>
    </row>
    <row r="1369" spans="2:8">
      <c r="B1369" s="149"/>
      <c r="C1369" s="149"/>
      <c r="D1369" s="149"/>
      <c r="E1369" s="149"/>
      <c r="F1369" s="114"/>
      <c r="G1369" s="149"/>
      <c r="H1369" s="153"/>
    </row>
    <row r="1370" spans="2:8">
      <c r="B1370" s="149"/>
      <c r="C1370" s="149"/>
      <c r="D1370" s="149"/>
      <c r="E1370" s="149"/>
      <c r="F1370" s="114"/>
      <c r="G1370" s="149"/>
      <c r="H1370" s="153"/>
    </row>
    <row r="1371" spans="2:8">
      <c r="B1371" s="149"/>
      <c r="C1371" s="149"/>
      <c r="D1371" s="149"/>
      <c r="E1371" s="149"/>
      <c r="F1371" s="114"/>
      <c r="G1371" s="149"/>
      <c r="H1371" s="153"/>
    </row>
    <row r="1372" spans="2:8">
      <c r="B1372" s="149"/>
      <c r="C1372" s="149"/>
      <c r="D1372" s="149"/>
      <c r="E1372" s="149"/>
      <c r="F1372" s="114"/>
      <c r="G1372" s="149"/>
      <c r="H1372" s="153"/>
    </row>
    <row r="1373" spans="2:8">
      <c r="B1373" s="149"/>
      <c r="C1373" s="149"/>
      <c r="D1373" s="149"/>
      <c r="E1373" s="149"/>
      <c r="F1373" s="114"/>
      <c r="G1373" s="149"/>
      <c r="H1373" s="153"/>
    </row>
    <row r="1374" spans="2:8">
      <c r="B1374" s="149"/>
      <c r="C1374" s="149"/>
      <c r="D1374" s="149"/>
      <c r="E1374" s="149"/>
      <c r="F1374" s="114"/>
      <c r="G1374" s="149"/>
      <c r="H1374" s="153"/>
    </row>
    <row r="1375" spans="2:8">
      <c r="B1375" s="152"/>
      <c r="C1375" s="152"/>
      <c r="D1375" s="152"/>
      <c r="E1375" s="152"/>
      <c r="F1375" s="115"/>
      <c r="G1375" s="152"/>
      <c r="H1375" s="153"/>
    </row>
    <row r="1376" spans="2:8">
      <c r="B1376" s="149"/>
      <c r="C1376" s="149"/>
      <c r="D1376" s="149"/>
      <c r="E1376" s="149"/>
      <c r="F1376" s="114"/>
      <c r="G1376" s="149"/>
      <c r="H1376" s="153"/>
    </row>
    <row r="1377" spans="2:8">
      <c r="B1377" s="152"/>
      <c r="C1377" s="152"/>
      <c r="D1377" s="152"/>
      <c r="E1377" s="152"/>
      <c r="F1377" s="115"/>
      <c r="G1377" s="152"/>
      <c r="H1377" s="153"/>
    </row>
    <row r="1378" spans="2:8">
      <c r="B1378" s="149"/>
      <c r="C1378" s="149"/>
      <c r="D1378" s="149"/>
      <c r="E1378" s="149"/>
      <c r="F1378" s="114"/>
      <c r="G1378" s="149"/>
      <c r="H1378" s="153"/>
    </row>
    <row r="1379" spans="2:8">
      <c r="B1379" s="115"/>
      <c r="C1379" s="115"/>
      <c r="D1379" s="115"/>
      <c r="E1379" s="115"/>
      <c r="F1379" s="115"/>
      <c r="G1379" s="115"/>
      <c r="H1379" s="153"/>
    </row>
    <row r="1380" spans="2:8">
      <c r="B1380" s="114"/>
      <c r="C1380" s="114"/>
      <c r="D1380" s="143" t="s">
        <v>109</v>
      </c>
      <c r="E1380" s="155"/>
      <c r="F1380" s="155"/>
      <c r="G1380" s="155"/>
      <c r="H1380" s="368">
        <f>SUM(H1318:H1379)</f>
        <v>5300000</v>
      </c>
    </row>
    <row r="1381" spans="2:8">
      <c r="B1381" s="115"/>
      <c r="C1381" s="115"/>
      <c r="D1381" s="125"/>
      <c r="E1381" s="156"/>
      <c r="F1381" s="156"/>
      <c r="G1381" s="156"/>
      <c r="H1381" s="369"/>
    </row>
    <row r="1382" spans="2:8">
      <c r="B1382" s="127"/>
      <c r="C1382" s="159"/>
      <c r="D1382" s="375" t="s">
        <v>742</v>
      </c>
      <c r="E1382" s="375"/>
      <c r="F1382" s="375"/>
      <c r="G1382" s="106"/>
      <c r="H1382" s="370">
        <f>H1380</f>
        <v>5300000</v>
      </c>
    </row>
    <row r="1383" spans="2:8">
      <c r="B1383" s="140"/>
      <c r="C1383" s="139"/>
      <c r="D1383" s="238"/>
      <c r="E1383" s="238"/>
      <c r="F1383" s="238"/>
      <c r="G1383" s="141"/>
      <c r="H1383" s="371"/>
    </row>
  </sheetData>
  <sheetProtection algorithmName="SHA-512" hashValue="XvwfGMF2WDJUnBKoJE1BInyu7VjOlg02gSIVW2O409jdLsGn7szP5dWtueC7yvswp/6GqiIahQzJcKlzF9l+cA==" saltValue="BZbzSUDijR2i5QFrWi5bCQ==" spinCount="100000" sheet="1" objects="1" scenarios="1"/>
  <mergeCells count="1">
    <mergeCell ref="D1382:F1382"/>
  </mergeCells>
  <printOptions horizontalCentered="1"/>
  <pageMargins left="0.7" right="0.7" top="0.75" bottom="0.75" header="0.3" footer="0.3"/>
  <pageSetup paperSize="9" scale="85" orientation="portrait" r:id="rId1"/>
  <rowBreaks count="33" manualBreakCount="33">
    <brk id="5" man="1"/>
    <brk id="69" min="1" max="7" man="1"/>
    <brk id="78" man="1"/>
    <brk id="141" min="1" max="7" man="1"/>
    <brk id="154" man="1"/>
    <brk id="210" min="1" max="7" man="1"/>
    <brk id="276" min="1" max="7" man="1"/>
    <brk id="333" min="1" max="7" man="1"/>
    <brk id="400" min="1" max="7" man="1"/>
    <brk id="470" min="1" max="7" man="1"/>
    <brk id="280" man="1"/>
    <brk id="538" min="1" max="7" man="1"/>
    <brk id="343" man="1"/>
    <brk id="609" min="1" max="7" man="1"/>
    <brk id="411" man="1"/>
    <brk id="677" min="1" max="7" man="1"/>
    <brk id="748" min="1" max="7" man="1"/>
    <brk id="610" man="1"/>
    <brk id="816" min="1" max="7" man="1"/>
    <brk id="690" man="1"/>
    <brk id="949" min="1" max="7" man="1"/>
    <brk id="1002" min="1" max="7" man="1"/>
    <brk id="816" man="1"/>
    <brk id="1071" min="1" max="7" man="1"/>
    <brk id="892" man="1"/>
    <brk id="1141" min="1" max="7" man="1"/>
    <brk id="959" man="1"/>
    <brk id="1199" min="1" max="7" man="1"/>
    <brk id="1035" man="1"/>
    <brk id="1255" min="1" max="7" man="1"/>
    <brk id="1107" man="1"/>
    <brk id="1312" min="1" max="7" man="1"/>
    <brk id="118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C132-5F8B-400D-ABF0-F098348C6AF2}">
  <sheetPr codeName="Sheet3"/>
  <dimension ref="A1:BT1031"/>
  <sheetViews>
    <sheetView showGridLines="0" view="pageBreakPreview" topLeftCell="B921" zoomScale="115" zoomScaleNormal="100" zoomScaleSheetLayoutView="115" workbookViewId="0">
      <selection activeCell="K941" sqref="K941"/>
    </sheetView>
  </sheetViews>
  <sheetFormatPr defaultColWidth="9.21875" defaultRowHeight="14.4"/>
  <cols>
    <col min="1" max="1" width="5.44140625" style="83" hidden="1" customWidth="1"/>
    <col min="2" max="2" width="8.21875" style="83" customWidth="1"/>
    <col min="3" max="3" width="4.21875" style="83" customWidth="1"/>
    <col min="4" max="4" width="38.77734375" style="83" customWidth="1"/>
    <col min="5" max="5" width="8.88671875" style="160" customWidth="1"/>
    <col min="6" max="6" width="13.44140625" style="272" customWidth="1"/>
    <col min="7" max="7" width="13.44140625" style="160" customWidth="1"/>
    <col min="8" max="8" width="14" style="83" customWidth="1"/>
    <col min="9" max="9" width="12.88671875" style="147" bestFit="1" customWidth="1"/>
    <col min="10" max="10" width="16.33203125" style="147" bestFit="1" customWidth="1"/>
    <col min="11" max="11" width="12.44140625" style="147" bestFit="1" customWidth="1"/>
    <col min="12" max="12" width="12.21875" style="147" bestFit="1" customWidth="1"/>
    <col min="13" max="13" width="10.5546875" style="147" bestFit="1" customWidth="1"/>
    <col min="14" max="72" width="9.21875" style="147"/>
    <col min="73" max="16384" width="9.21875" style="83"/>
  </cols>
  <sheetData>
    <row r="1" spans="1:8">
      <c r="B1" s="95" t="s">
        <v>190</v>
      </c>
      <c r="C1" s="35"/>
      <c r="D1" s="35"/>
      <c r="E1" s="96"/>
      <c r="F1" s="263"/>
      <c r="G1" s="96"/>
      <c r="H1" s="35"/>
    </row>
    <row r="2" spans="1:8">
      <c r="B2" s="95" t="s">
        <v>704</v>
      </c>
      <c r="C2" s="35"/>
      <c r="D2" s="35"/>
      <c r="E2" s="96"/>
      <c r="F2" s="263"/>
      <c r="G2" s="96"/>
      <c r="H2" s="35"/>
    </row>
    <row r="3" spans="1:8">
      <c r="B3" s="48"/>
      <c r="C3" s="48"/>
      <c r="D3" s="48"/>
      <c r="E3" s="99"/>
      <c r="F3" s="264"/>
      <c r="G3" s="99"/>
      <c r="H3" s="48"/>
    </row>
    <row r="4" spans="1:8">
      <c r="B4" s="102" t="s">
        <v>1</v>
      </c>
      <c r="C4" s="102" t="s">
        <v>2</v>
      </c>
      <c r="D4" s="102" t="s">
        <v>3</v>
      </c>
      <c r="E4" s="102" t="s">
        <v>4</v>
      </c>
      <c r="F4" s="265" t="s">
        <v>5</v>
      </c>
      <c r="G4" s="102" t="s">
        <v>6</v>
      </c>
      <c r="H4" s="9" t="s">
        <v>7</v>
      </c>
    </row>
    <row r="5" spans="1:8">
      <c r="B5" s="25"/>
      <c r="C5" s="142"/>
      <c r="D5" s="20" t="s">
        <v>447</v>
      </c>
      <c r="E5" s="106"/>
      <c r="F5" s="266"/>
      <c r="G5" s="106"/>
      <c r="H5" s="25"/>
    </row>
    <row r="6" spans="1:8">
      <c r="B6" s="290" t="s">
        <v>748</v>
      </c>
      <c r="C6" s="143"/>
      <c r="D6" s="291" t="s">
        <v>448</v>
      </c>
      <c r="E6" s="292"/>
      <c r="F6" s="321"/>
      <c r="G6" s="293"/>
      <c r="H6" s="293"/>
    </row>
    <row r="7" spans="1:8">
      <c r="B7" s="294"/>
      <c r="C7" s="119"/>
      <c r="D7" s="295"/>
      <c r="E7" s="292"/>
      <c r="F7" s="321"/>
      <c r="G7" s="293"/>
      <c r="H7" s="293"/>
    </row>
    <row r="8" spans="1:8" ht="22.8">
      <c r="B8" s="290" t="s">
        <v>449</v>
      </c>
      <c r="C8" s="119"/>
      <c r="D8" s="291" t="s">
        <v>450</v>
      </c>
      <c r="E8" s="292"/>
      <c r="F8" s="321"/>
      <c r="G8" s="293"/>
      <c r="H8" s="293"/>
    </row>
    <row r="9" spans="1:8">
      <c r="B9" s="294"/>
      <c r="C9" s="119"/>
      <c r="D9" s="295"/>
      <c r="E9" s="292"/>
      <c r="F9" s="321"/>
      <c r="G9" s="293"/>
      <c r="H9" s="293"/>
    </row>
    <row r="10" spans="1:8">
      <c r="B10" s="294"/>
      <c r="C10" s="119"/>
      <c r="D10" s="291" t="s">
        <v>451</v>
      </c>
      <c r="E10" s="296" t="s">
        <v>44</v>
      </c>
      <c r="F10" s="321">
        <v>6</v>
      </c>
      <c r="G10" s="322"/>
      <c r="H10" s="261">
        <f>+F10*G10</f>
        <v>0</v>
      </c>
    </row>
    <row r="11" spans="1:8">
      <c r="B11" s="294"/>
      <c r="C11" s="119"/>
      <c r="D11" s="295"/>
      <c r="E11" s="292"/>
      <c r="F11" s="321"/>
      <c r="G11" s="293"/>
      <c r="H11" s="262"/>
    </row>
    <row r="12" spans="1:8" ht="22.8">
      <c r="B12" s="294" t="s">
        <v>452</v>
      </c>
      <c r="C12" s="119"/>
      <c r="D12" s="295" t="s">
        <v>453</v>
      </c>
      <c r="E12" s="292"/>
      <c r="F12" s="321"/>
      <c r="G12" s="297"/>
      <c r="H12" s="261"/>
    </row>
    <row r="13" spans="1:8">
      <c r="B13" s="119"/>
      <c r="C13" s="119"/>
      <c r="D13" s="295"/>
      <c r="E13" s="292"/>
      <c r="F13" s="321"/>
      <c r="G13" s="293"/>
      <c r="H13" s="262"/>
    </row>
    <row r="14" spans="1:8" s="147" customFormat="1" ht="22.8">
      <c r="A14" s="83"/>
      <c r="B14" s="119"/>
      <c r="C14" s="119"/>
      <c r="D14" s="298" t="s">
        <v>746</v>
      </c>
      <c r="E14" s="296" t="s">
        <v>42</v>
      </c>
      <c r="F14" s="321">
        <v>11983</v>
      </c>
      <c r="G14" s="323"/>
      <c r="H14" s="261">
        <f>+F14*G14</f>
        <v>0</v>
      </c>
    </row>
    <row r="15" spans="1:8" s="147" customFormat="1">
      <c r="A15" s="83"/>
      <c r="B15" s="119"/>
      <c r="C15" s="119"/>
      <c r="D15" s="295"/>
      <c r="E15" s="292"/>
      <c r="F15" s="321"/>
      <c r="G15" s="293"/>
      <c r="H15" s="262"/>
    </row>
    <row r="16" spans="1:8" s="147" customFormat="1" ht="22.8">
      <c r="A16" s="83"/>
      <c r="B16" s="119"/>
      <c r="C16" s="119"/>
      <c r="D16" s="295" t="s">
        <v>454</v>
      </c>
      <c r="E16" s="296" t="s">
        <v>42</v>
      </c>
      <c r="F16" s="321">
        <v>2194</v>
      </c>
      <c r="G16" s="323"/>
      <c r="H16" s="261">
        <f>+F16*G16</f>
        <v>0</v>
      </c>
    </row>
    <row r="17" spans="1:8" s="147" customFormat="1">
      <c r="A17" s="83"/>
      <c r="B17" s="119"/>
      <c r="C17" s="119"/>
      <c r="D17" s="295"/>
      <c r="E17" s="292"/>
      <c r="F17" s="321"/>
      <c r="G17" s="293"/>
      <c r="H17" s="262"/>
    </row>
    <row r="18" spans="1:8" s="147" customFormat="1" ht="22.8">
      <c r="A18" s="83"/>
      <c r="B18" s="119"/>
      <c r="C18" s="119"/>
      <c r="D18" s="298" t="s">
        <v>455</v>
      </c>
      <c r="E18" s="296" t="s">
        <v>42</v>
      </c>
      <c r="F18" s="321">
        <v>350</v>
      </c>
      <c r="G18" s="322"/>
      <c r="H18" s="261">
        <f>+F18*G18</f>
        <v>0</v>
      </c>
    </row>
    <row r="19" spans="1:8" s="147" customFormat="1">
      <c r="A19" s="83"/>
      <c r="B19" s="119"/>
      <c r="C19" s="119"/>
      <c r="D19" s="295"/>
      <c r="E19" s="292"/>
      <c r="F19" s="321"/>
      <c r="G19" s="293"/>
      <c r="H19" s="262"/>
    </row>
    <row r="20" spans="1:8" s="147" customFormat="1" ht="22.8">
      <c r="A20" s="83"/>
      <c r="B20" s="119"/>
      <c r="C20" s="119"/>
      <c r="D20" s="298" t="s">
        <v>456</v>
      </c>
      <c r="E20" s="296" t="s">
        <v>77</v>
      </c>
      <c r="F20" s="321">
        <v>800</v>
      </c>
      <c r="G20" s="322"/>
      <c r="H20" s="261">
        <f>+F20*G20</f>
        <v>0</v>
      </c>
    </row>
    <row r="21" spans="1:8" s="147" customFormat="1">
      <c r="A21" s="83"/>
      <c r="B21" s="119"/>
      <c r="C21" s="119"/>
      <c r="D21" s="295"/>
      <c r="E21" s="292"/>
      <c r="F21" s="321"/>
      <c r="G21" s="293"/>
      <c r="H21" s="262"/>
    </row>
    <row r="22" spans="1:8" s="147" customFormat="1" ht="22.8">
      <c r="A22" s="83"/>
      <c r="B22" s="119"/>
      <c r="C22" s="119"/>
      <c r="D22" s="298" t="s">
        <v>457</v>
      </c>
      <c r="E22" s="296" t="s">
        <v>77</v>
      </c>
      <c r="F22" s="321">
        <v>400</v>
      </c>
      <c r="G22" s="322"/>
      <c r="H22" s="261">
        <f>+F22*G22</f>
        <v>0</v>
      </c>
    </row>
    <row r="23" spans="1:8" s="147" customFormat="1">
      <c r="A23" s="83"/>
      <c r="B23" s="119"/>
      <c r="C23" s="119"/>
      <c r="D23" s="295"/>
      <c r="E23" s="292"/>
      <c r="F23" s="321"/>
      <c r="G23" s="293"/>
      <c r="H23" s="262"/>
    </row>
    <row r="24" spans="1:8" s="147" customFormat="1" ht="91.2">
      <c r="A24" s="83"/>
      <c r="B24" s="119"/>
      <c r="C24" s="119"/>
      <c r="D24" s="298" t="s">
        <v>458</v>
      </c>
      <c r="E24" s="299" t="s">
        <v>44</v>
      </c>
      <c r="F24" s="311">
        <v>6</v>
      </c>
      <c r="G24" s="323"/>
      <c r="H24" s="261">
        <f>+F24*G24</f>
        <v>0</v>
      </c>
    </row>
    <row r="25" spans="1:8" s="147" customFormat="1">
      <c r="A25" s="83"/>
      <c r="B25" s="115"/>
      <c r="C25" s="115"/>
      <c r="D25" s="295"/>
      <c r="E25" s="292"/>
      <c r="F25" s="321"/>
      <c r="G25" s="293"/>
      <c r="H25" s="262"/>
    </row>
    <row r="26" spans="1:8" s="147" customFormat="1" ht="91.2">
      <c r="A26" s="83"/>
      <c r="B26" s="120"/>
      <c r="C26" s="120"/>
      <c r="D26" s="298" t="s">
        <v>459</v>
      </c>
      <c r="E26" s="300" t="s">
        <v>44</v>
      </c>
      <c r="F26" s="314">
        <v>8</v>
      </c>
      <c r="G26" s="323"/>
      <c r="H26" s="261">
        <f>+F26*G26</f>
        <v>0</v>
      </c>
    </row>
    <row r="27" spans="1:8" s="147" customFormat="1">
      <c r="A27" s="83"/>
      <c r="B27" s="115"/>
      <c r="C27" s="115"/>
      <c r="D27" s="115"/>
      <c r="E27" s="114"/>
      <c r="F27" s="149"/>
      <c r="G27" s="115"/>
      <c r="H27" s="114"/>
    </row>
    <row r="28" spans="1:8" s="147" customFormat="1" ht="91.2">
      <c r="A28" s="83"/>
      <c r="B28" s="120"/>
      <c r="C28" s="120"/>
      <c r="D28" s="295" t="s">
        <v>460</v>
      </c>
      <c r="E28" s="300" t="s">
        <v>44</v>
      </c>
      <c r="F28" s="314">
        <v>28</v>
      </c>
      <c r="G28" s="323"/>
      <c r="H28" s="261">
        <f>+F28*G28</f>
        <v>0</v>
      </c>
    </row>
    <row r="29" spans="1:8" s="147" customFormat="1">
      <c r="A29" s="83"/>
      <c r="B29" s="115"/>
      <c r="C29" s="115"/>
      <c r="D29" s="115"/>
      <c r="E29" s="114"/>
      <c r="F29" s="149"/>
      <c r="G29" s="115"/>
      <c r="H29" s="114"/>
    </row>
    <row r="30" spans="1:8" s="147" customFormat="1">
      <c r="A30" s="83"/>
      <c r="B30" s="120"/>
      <c r="C30" s="120"/>
      <c r="D30" s="120"/>
      <c r="E30" s="114"/>
      <c r="F30" s="149"/>
      <c r="G30" s="120"/>
      <c r="H30" s="120"/>
    </row>
    <row r="31" spans="1:8" s="147" customFormat="1">
      <c r="A31" s="83"/>
      <c r="B31" s="120"/>
      <c r="C31" s="120"/>
      <c r="D31" s="120"/>
      <c r="E31" s="114"/>
      <c r="F31" s="149"/>
      <c r="G31" s="120"/>
      <c r="H31" s="120"/>
    </row>
    <row r="32" spans="1:8" s="147" customFormat="1">
      <c r="A32" s="83"/>
      <c r="B32" s="120"/>
      <c r="C32" s="120"/>
      <c r="D32" s="120"/>
      <c r="E32" s="114"/>
      <c r="F32" s="149"/>
      <c r="G32" s="120"/>
      <c r="H32" s="120"/>
    </row>
    <row r="33" spans="1:8" s="147" customFormat="1">
      <c r="A33" s="83"/>
      <c r="B33" s="115"/>
      <c r="C33" s="115"/>
      <c r="D33" s="115"/>
      <c r="E33" s="114"/>
      <c r="F33" s="149"/>
      <c r="G33" s="115"/>
      <c r="H33" s="115"/>
    </row>
    <row r="34" spans="1:8" s="147" customFormat="1">
      <c r="A34" s="83"/>
      <c r="B34" s="125"/>
      <c r="C34" s="125"/>
      <c r="D34" s="125"/>
      <c r="E34" s="124"/>
      <c r="F34" s="267"/>
      <c r="G34" s="125"/>
      <c r="H34" s="125"/>
    </row>
    <row r="35" spans="1:8" s="147" customFormat="1">
      <c r="A35" s="83"/>
      <c r="B35" s="126" t="s">
        <v>766</v>
      </c>
      <c r="C35" s="145"/>
      <c r="D35" s="146"/>
      <c r="E35" s="106"/>
      <c r="F35" s="266"/>
      <c r="G35" s="106"/>
      <c r="H35" s="23">
        <f>SUM(H6:H34)</f>
        <v>0</v>
      </c>
    </row>
    <row r="36" spans="1:8" s="147" customFormat="1">
      <c r="A36" s="83"/>
      <c r="B36" s="48"/>
      <c r="C36" s="48"/>
      <c r="D36" s="130">
        <v>301</v>
      </c>
      <c r="E36" s="180"/>
      <c r="F36" s="264"/>
      <c r="G36" s="99"/>
      <c r="H36" s="48"/>
    </row>
    <row r="37" spans="1:8" s="147" customFormat="1">
      <c r="A37" s="83"/>
      <c r="B37" s="95" t="s">
        <v>190</v>
      </c>
      <c r="C37" s="35"/>
      <c r="D37" s="35"/>
      <c r="E37" s="96"/>
      <c r="F37" s="263"/>
      <c r="G37" s="96"/>
      <c r="H37" s="35"/>
    </row>
    <row r="38" spans="1:8" s="147" customFormat="1">
      <c r="A38" s="83"/>
      <c r="B38" s="95" t="str">
        <f>B2</f>
        <v>SECTION C - ADDITIONAL SCOPE - RIVONIA ROAD</v>
      </c>
      <c r="C38" s="35"/>
      <c r="D38" s="35"/>
      <c r="E38" s="96"/>
      <c r="F38" s="263"/>
      <c r="G38" s="96"/>
      <c r="H38" s="35"/>
    </row>
    <row r="39" spans="1:8" s="147" customFormat="1">
      <c r="A39" s="83"/>
      <c r="B39" s="48"/>
      <c r="C39" s="48"/>
      <c r="D39" s="48"/>
      <c r="E39" s="99"/>
      <c r="F39" s="264"/>
      <c r="G39" s="99"/>
      <c r="H39" s="48"/>
    </row>
    <row r="40" spans="1:8" s="147" customFormat="1">
      <c r="A40" s="83"/>
      <c r="B40" s="102" t="s">
        <v>1</v>
      </c>
      <c r="C40" s="102" t="s">
        <v>2</v>
      </c>
      <c r="D40" s="102" t="s">
        <v>3</v>
      </c>
      <c r="E40" s="102" t="s">
        <v>4</v>
      </c>
      <c r="F40" s="265" t="s">
        <v>5</v>
      </c>
      <c r="G40" s="102" t="s">
        <v>6</v>
      </c>
      <c r="H40" s="9" t="s">
        <v>7</v>
      </c>
    </row>
    <row r="41" spans="1:8" s="147" customFormat="1">
      <c r="A41" s="83"/>
      <c r="B41" s="104"/>
      <c r="C41" s="104"/>
      <c r="D41" s="20" t="s">
        <v>462</v>
      </c>
      <c r="E41" s="106"/>
      <c r="F41" s="266"/>
      <c r="G41" s="106"/>
      <c r="H41" s="25"/>
    </row>
    <row r="42" spans="1:8" s="147" customFormat="1">
      <c r="A42" s="83"/>
      <c r="B42" s="107" t="s">
        <v>484</v>
      </c>
      <c r="C42" s="110"/>
      <c r="D42" s="144" t="s">
        <v>463</v>
      </c>
      <c r="E42" s="110"/>
      <c r="F42" s="255"/>
      <c r="G42" s="110"/>
      <c r="H42" s="110"/>
    </row>
    <row r="43" spans="1:8" s="147" customFormat="1">
      <c r="A43" s="83"/>
      <c r="B43" s="112"/>
      <c r="C43" s="115"/>
      <c r="D43" s="120"/>
      <c r="E43" s="114"/>
      <c r="F43" s="149"/>
      <c r="G43" s="115"/>
      <c r="H43" s="115"/>
    </row>
    <row r="44" spans="1:8" s="147" customFormat="1">
      <c r="A44" s="83"/>
      <c r="B44" s="112" t="s">
        <v>483</v>
      </c>
      <c r="C44" s="114"/>
      <c r="D44" s="120" t="s">
        <v>464</v>
      </c>
      <c r="E44" s="114"/>
      <c r="F44" s="149"/>
      <c r="G44" s="114"/>
      <c r="H44" s="114"/>
    </row>
    <row r="45" spans="1:8" s="147" customFormat="1">
      <c r="A45" s="83"/>
      <c r="B45" s="112"/>
      <c r="C45" s="115"/>
      <c r="D45" s="120"/>
      <c r="E45" s="114"/>
      <c r="F45" s="149"/>
      <c r="G45" s="115"/>
      <c r="H45" s="115"/>
    </row>
    <row r="46" spans="1:8" s="147" customFormat="1" ht="22.8">
      <c r="A46" s="83"/>
      <c r="B46" s="112"/>
      <c r="C46" s="114" t="s">
        <v>13</v>
      </c>
      <c r="D46" s="120" t="s">
        <v>465</v>
      </c>
      <c r="E46" s="114"/>
      <c r="F46" s="149"/>
      <c r="G46" s="114"/>
      <c r="H46" s="114"/>
    </row>
    <row r="47" spans="1:8" s="147" customFormat="1">
      <c r="A47" s="83"/>
      <c r="B47" s="112"/>
      <c r="C47" s="115"/>
      <c r="D47" s="120"/>
      <c r="E47" s="114"/>
      <c r="F47" s="149"/>
      <c r="G47" s="115"/>
      <c r="H47" s="115"/>
    </row>
    <row r="48" spans="1:8" s="147" customFormat="1">
      <c r="A48" s="83"/>
      <c r="B48" s="112"/>
      <c r="C48" s="114" t="s">
        <v>13</v>
      </c>
      <c r="D48" s="120" t="s">
        <v>466</v>
      </c>
      <c r="E48" s="114" t="s">
        <v>15</v>
      </c>
      <c r="F48" s="149">
        <v>511</v>
      </c>
      <c r="G48" s="176"/>
      <c r="H48" s="278">
        <f>+F48*G48</f>
        <v>0</v>
      </c>
    </row>
    <row r="49" spans="1:8" s="147" customFormat="1">
      <c r="A49" s="83"/>
      <c r="B49" s="112"/>
      <c r="C49" s="115"/>
      <c r="D49" s="120"/>
      <c r="E49" s="114"/>
      <c r="F49" s="149"/>
      <c r="G49" s="115" t="s">
        <v>314</v>
      </c>
      <c r="H49" s="115"/>
    </row>
    <row r="50" spans="1:8" s="147" customFormat="1">
      <c r="A50" s="83"/>
      <c r="B50" s="112"/>
      <c r="C50" s="114" t="s">
        <v>13</v>
      </c>
      <c r="D50" s="120" t="s">
        <v>467</v>
      </c>
      <c r="E50" s="114" t="s">
        <v>15</v>
      </c>
      <c r="F50" s="149">
        <v>367</v>
      </c>
      <c r="G50" s="176"/>
      <c r="H50" s="278">
        <f>+F50*G50</f>
        <v>0</v>
      </c>
    </row>
    <row r="51" spans="1:8" s="147" customFormat="1">
      <c r="A51" s="83"/>
      <c r="B51" s="112"/>
      <c r="C51" s="115"/>
      <c r="D51" s="120"/>
      <c r="E51" s="114"/>
      <c r="F51" s="149"/>
      <c r="G51" s="115" t="s">
        <v>314</v>
      </c>
      <c r="H51" s="115"/>
    </row>
    <row r="52" spans="1:8" s="147" customFormat="1" ht="22.8">
      <c r="A52" s="83"/>
      <c r="B52" s="112"/>
      <c r="C52" s="114"/>
      <c r="D52" s="120" t="s">
        <v>468</v>
      </c>
      <c r="E52" s="114" t="s">
        <v>15</v>
      </c>
      <c r="F52" s="149">
        <v>176</v>
      </c>
      <c r="G52" s="176"/>
      <c r="H52" s="278">
        <f>+F52*G52</f>
        <v>0</v>
      </c>
    </row>
    <row r="53" spans="1:8" s="147" customFormat="1">
      <c r="A53" s="83"/>
      <c r="B53" s="112"/>
      <c r="C53" s="115"/>
      <c r="D53" s="120"/>
      <c r="E53" s="114"/>
      <c r="F53" s="149"/>
      <c r="G53" s="115" t="s">
        <v>314</v>
      </c>
      <c r="H53" s="115"/>
    </row>
    <row r="54" spans="1:8" s="147" customFormat="1" ht="22.8">
      <c r="A54" s="83"/>
      <c r="B54" s="112" t="s">
        <v>749</v>
      </c>
      <c r="C54" s="114"/>
      <c r="D54" s="120" t="s">
        <v>469</v>
      </c>
      <c r="E54" s="114"/>
      <c r="F54" s="149"/>
      <c r="G54" s="114" t="s">
        <v>314</v>
      </c>
      <c r="H54" s="114"/>
    </row>
    <row r="55" spans="1:8" s="147" customFormat="1">
      <c r="A55" s="83"/>
      <c r="B55" s="112"/>
      <c r="C55" s="115"/>
      <c r="D55" s="120"/>
      <c r="E55" s="114"/>
      <c r="F55" s="149"/>
      <c r="G55" s="115" t="s">
        <v>314</v>
      </c>
      <c r="H55" s="115"/>
    </row>
    <row r="56" spans="1:8" s="147" customFormat="1" ht="22.8">
      <c r="A56" s="83"/>
      <c r="B56" s="112"/>
      <c r="C56" s="114"/>
      <c r="D56" s="120" t="s">
        <v>470</v>
      </c>
      <c r="E56" s="114" t="s">
        <v>15</v>
      </c>
      <c r="F56" s="149">
        <v>240</v>
      </c>
      <c r="G56" s="176"/>
      <c r="H56" s="278">
        <f>+F56*G56</f>
        <v>0</v>
      </c>
    </row>
    <row r="57" spans="1:8" s="147" customFormat="1">
      <c r="A57" s="83"/>
      <c r="B57" s="112"/>
      <c r="C57" s="115"/>
      <c r="D57" s="120"/>
      <c r="E57" s="114"/>
      <c r="F57" s="149"/>
      <c r="G57" s="115" t="s">
        <v>314</v>
      </c>
      <c r="H57" s="115"/>
    </row>
    <row r="58" spans="1:8" s="147" customFormat="1" ht="22.8">
      <c r="A58" s="83"/>
      <c r="B58" s="112" t="s">
        <v>750</v>
      </c>
      <c r="C58" s="114" t="s">
        <v>13</v>
      </c>
      <c r="D58" s="120" t="s">
        <v>471</v>
      </c>
      <c r="E58" s="114"/>
      <c r="F58" s="149"/>
      <c r="G58" s="114" t="s">
        <v>314</v>
      </c>
      <c r="H58" s="114"/>
    </row>
    <row r="59" spans="1:8" s="147" customFormat="1">
      <c r="A59" s="83"/>
      <c r="B59" s="112"/>
      <c r="C59" s="115"/>
      <c r="D59" s="120"/>
      <c r="E59" s="114"/>
      <c r="F59" s="149"/>
      <c r="G59" s="115" t="s">
        <v>314</v>
      </c>
      <c r="H59" s="115"/>
    </row>
    <row r="60" spans="1:8" s="147" customFormat="1" ht="22.8">
      <c r="A60" s="83"/>
      <c r="B60" s="112"/>
      <c r="C60" s="114" t="s">
        <v>13</v>
      </c>
      <c r="D60" s="120" t="s">
        <v>472</v>
      </c>
      <c r="E60" s="114" t="s">
        <v>15</v>
      </c>
      <c r="F60" s="149">
        <v>399</v>
      </c>
      <c r="G60" s="176"/>
      <c r="H60" s="278">
        <f>+F60*G60</f>
        <v>0</v>
      </c>
    </row>
    <row r="61" spans="1:8" s="147" customFormat="1">
      <c r="A61" s="83"/>
      <c r="B61" s="112"/>
      <c r="C61" s="115"/>
      <c r="D61" s="120"/>
      <c r="E61" s="114"/>
      <c r="F61" s="149"/>
      <c r="G61" s="115" t="s">
        <v>314</v>
      </c>
      <c r="H61" s="115"/>
    </row>
    <row r="62" spans="1:8" s="147" customFormat="1" ht="22.8">
      <c r="A62" s="83"/>
      <c r="B62" s="112" t="s">
        <v>751</v>
      </c>
      <c r="C62" s="114"/>
      <c r="D62" s="120" t="s">
        <v>473</v>
      </c>
      <c r="E62" s="114"/>
      <c r="F62" s="149"/>
      <c r="G62" s="114" t="s">
        <v>314</v>
      </c>
      <c r="H62" s="114"/>
    </row>
    <row r="63" spans="1:8" s="147" customFormat="1">
      <c r="A63" s="83"/>
      <c r="B63" s="112"/>
      <c r="C63" s="115"/>
      <c r="D63" s="115"/>
      <c r="E63" s="114"/>
      <c r="F63" s="149"/>
      <c r="G63" s="115" t="s">
        <v>314</v>
      </c>
      <c r="H63" s="115"/>
    </row>
    <row r="64" spans="1:8" s="147" customFormat="1">
      <c r="A64" s="83"/>
      <c r="B64" s="112"/>
      <c r="C64" s="115"/>
      <c r="D64" s="117" t="s">
        <v>474</v>
      </c>
      <c r="E64" s="114" t="s">
        <v>15</v>
      </c>
      <c r="F64" s="149">
        <v>240</v>
      </c>
      <c r="G64" s="273"/>
      <c r="H64" s="278">
        <f>+F64*G64</f>
        <v>0</v>
      </c>
    </row>
    <row r="65" spans="1:8" s="147" customFormat="1">
      <c r="A65" s="83"/>
      <c r="B65" s="112"/>
      <c r="C65" s="114"/>
      <c r="D65" s="114"/>
      <c r="E65" s="114"/>
      <c r="F65" s="149"/>
      <c r="G65" s="114" t="s">
        <v>314</v>
      </c>
      <c r="H65" s="114"/>
    </row>
    <row r="66" spans="1:8" s="147" customFormat="1">
      <c r="A66" s="83"/>
      <c r="B66" s="112" t="s">
        <v>752</v>
      </c>
      <c r="C66" s="115"/>
      <c r="D66" s="115" t="s">
        <v>475</v>
      </c>
      <c r="E66" s="114"/>
      <c r="F66" s="149"/>
      <c r="G66" s="115" t="s">
        <v>314</v>
      </c>
      <c r="H66" s="115"/>
    </row>
    <row r="67" spans="1:8" s="147" customFormat="1">
      <c r="A67" s="83"/>
      <c r="B67" s="112"/>
      <c r="C67" s="114"/>
      <c r="D67" s="114"/>
      <c r="E67" s="114"/>
      <c r="F67" s="149"/>
      <c r="G67" s="114" t="s">
        <v>314</v>
      </c>
      <c r="H67" s="114"/>
    </row>
    <row r="68" spans="1:8" s="147" customFormat="1" ht="45.6">
      <c r="A68" s="83"/>
      <c r="B68" s="112"/>
      <c r="C68" s="115"/>
      <c r="D68" s="115" t="s">
        <v>476</v>
      </c>
      <c r="E68" s="114" t="s">
        <v>77</v>
      </c>
      <c r="F68" s="149">
        <v>690</v>
      </c>
      <c r="G68" s="184"/>
      <c r="H68" s="278">
        <f>+F68*G68</f>
        <v>0</v>
      </c>
    </row>
    <row r="69" spans="1:8" s="147" customFormat="1">
      <c r="A69" s="83"/>
      <c r="B69" s="112"/>
      <c r="C69" s="114"/>
      <c r="D69" s="114"/>
      <c r="E69" s="114"/>
      <c r="F69" s="149"/>
      <c r="G69" s="114" t="s">
        <v>314</v>
      </c>
      <c r="H69" s="114"/>
    </row>
    <row r="70" spans="1:8" s="147" customFormat="1" ht="34.200000000000003">
      <c r="A70" s="83"/>
      <c r="B70" s="112" t="s">
        <v>753</v>
      </c>
      <c r="C70" s="115"/>
      <c r="D70" s="115" t="s">
        <v>477</v>
      </c>
      <c r="E70" s="114" t="s">
        <v>42</v>
      </c>
      <c r="F70" s="149">
        <v>2822</v>
      </c>
      <c r="G70" s="184"/>
      <c r="H70" s="278">
        <f>+F70*G70</f>
        <v>0</v>
      </c>
    </row>
    <row r="71" spans="1:8" s="147" customFormat="1">
      <c r="A71" s="83"/>
      <c r="B71" s="112"/>
      <c r="C71" s="114"/>
      <c r="D71" s="114"/>
      <c r="E71" s="114"/>
      <c r="F71" s="149"/>
      <c r="G71" s="114" t="s">
        <v>314</v>
      </c>
      <c r="H71" s="114"/>
    </row>
    <row r="72" spans="1:8" s="147" customFormat="1">
      <c r="A72" s="83"/>
      <c r="B72" s="112" t="s">
        <v>754</v>
      </c>
      <c r="C72" s="115"/>
      <c r="D72" s="115" t="s">
        <v>478</v>
      </c>
      <c r="E72" s="114"/>
      <c r="F72" s="149"/>
      <c r="G72" s="115" t="s">
        <v>314</v>
      </c>
      <c r="H72" s="115"/>
    </row>
    <row r="73" spans="1:8" s="147" customFormat="1">
      <c r="A73" s="83"/>
      <c r="B73" s="112"/>
      <c r="C73" s="114"/>
      <c r="D73" s="114"/>
      <c r="E73" s="114"/>
      <c r="F73" s="149"/>
      <c r="G73" s="114" t="s">
        <v>314</v>
      </c>
      <c r="H73" s="114"/>
    </row>
    <row r="74" spans="1:8" s="147" customFormat="1" ht="34.200000000000003">
      <c r="A74" s="83"/>
      <c r="B74" s="112"/>
      <c r="C74" s="115"/>
      <c r="D74" s="115" t="s">
        <v>479</v>
      </c>
      <c r="E74" s="114" t="s">
        <v>42</v>
      </c>
      <c r="F74" s="149">
        <v>2822</v>
      </c>
      <c r="G74" s="184"/>
      <c r="H74" s="278">
        <f>+F74*G74</f>
        <v>0</v>
      </c>
    </row>
    <row r="75" spans="1:8" s="147" customFormat="1">
      <c r="A75" s="83"/>
      <c r="B75" s="112"/>
      <c r="C75" s="114"/>
      <c r="D75" s="114"/>
      <c r="E75" s="114"/>
      <c r="F75" s="149"/>
      <c r="G75" s="114" t="s">
        <v>314</v>
      </c>
      <c r="H75" s="114"/>
    </row>
    <row r="76" spans="1:8" s="147" customFormat="1">
      <c r="A76" s="83"/>
      <c r="B76" s="112" t="s">
        <v>755</v>
      </c>
      <c r="C76" s="115"/>
      <c r="D76" s="115" t="s">
        <v>480</v>
      </c>
      <c r="E76" s="114" t="s">
        <v>44</v>
      </c>
      <c r="F76" s="149">
        <v>8</v>
      </c>
      <c r="G76" s="184"/>
      <c r="H76" s="278">
        <f>+F76*G76</f>
        <v>0</v>
      </c>
    </row>
    <row r="77" spans="1:8" s="147" customFormat="1">
      <c r="A77" s="83"/>
      <c r="B77" s="112"/>
      <c r="C77" s="114"/>
      <c r="D77" s="114"/>
      <c r="E77" s="114"/>
      <c r="F77" s="149"/>
      <c r="G77" s="114" t="s">
        <v>314</v>
      </c>
      <c r="H77" s="114"/>
    </row>
    <row r="78" spans="1:8" s="147" customFormat="1" ht="22.8">
      <c r="A78" s="83"/>
      <c r="B78" s="112" t="s">
        <v>756</v>
      </c>
      <c r="C78" s="115"/>
      <c r="D78" s="115" t="s">
        <v>481</v>
      </c>
      <c r="E78" s="114"/>
      <c r="F78" s="149"/>
      <c r="G78" s="115" t="s">
        <v>314</v>
      </c>
      <c r="H78" s="115"/>
    </row>
    <row r="79" spans="1:8" s="147" customFormat="1">
      <c r="A79" s="83"/>
      <c r="B79" s="117"/>
      <c r="C79" s="114"/>
      <c r="D79" s="114"/>
      <c r="E79" s="114"/>
      <c r="F79" s="149"/>
      <c r="G79" s="114" t="s">
        <v>314</v>
      </c>
      <c r="H79" s="114"/>
    </row>
    <row r="80" spans="1:8" s="147" customFormat="1">
      <c r="A80" s="83"/>
      <c r="B80" s="113"/>
      <c r="C80" s="115"/>
      <c r="D80" s="115" t="s">
        <v>482</v>
      </c>
      <c r="E80" s="114" t="s">
        <v>15</v>
      </c>
      <c r="F80" s="149">
        <v>14</v>
      </c>
      <c r="G80" s="184"/>
      <c r="H80" s="278">
        <f>+F80*G80</f>
        <v>0</v>
      </c>
    </row>
    <row r="81" spans="1:8" s="147" customFormat="1">
      <c r="A81" s="83"/>
      <c r="B81" s="117"/>
      <c r="C81" s="114"/>
      <c r="D81" s="114"/>
      <c r="E81" s="114"/>
      <c r="F81" s="149"/>
      <c r="G81" s="114"/>
      <c r="H81" s="114"/>
    </row>
    <row r="82" spans="1:8" s="147" customFormat="1">
      <c r="A82" s="83"/>
      <c r="B82" s="123"/>
      <c r="C82" s="125"/>
      <c r="D82" s="125"/>
      <c r="E82" s="124"/>
      <c r="F82" s="267"/>
      <c r="G82" s="125"/>
      <c r="H82" s="125"/>
    </row>
    <row r="83" spans="1:8" s="147" customFormat="1">
      <c r="A83" s="83"/>
      <c r="B83" s="126" t="s">
        <v>766</v>
      </c>
      <c r="C83" s="127"/>
      <c r="D83" s="146"/>
      <c r="E83" s="106"/>
      <c r="F83" s="266"/>
      <c r="G83" s="106"/>
      <c r="H83" s="23">
        <f>SUM(H44:H82)</f>
        <v>0</v>
      </c>
    </row>
    <row r="84" spans="1:8" s="147" customFormat="1">
      <c r="A84" s="83"/>
      <c r="B84" s="48"/>
      <c r="C84" s="48"/>
      <c r="D84" s="130">
        <v>302</v>
      </c>
      <c r="E84" s="99"/>
      <c r="F84" s="264"/>
      <c r="G84" s="99"/>
      <c r="H84" s="48"/>
    </row>
    <row r="85" spans="1:8" s="147" customFormat="1">
      <c r="A85" s="83"/>
      <c r="B85" s="95" t="s">
        <v>190</v>
      </c>
      <c r="C85" s="35"/>
      <c r="D85" s="35"/>
      <c r="E85" s="96"/>
      <c r="F85" s="263"/>
      <c r="G85" s="96"/>
      <c r="H85" s="35"/>
    </row>
    <row r="86" spans="1:8" s="147" customFormat="1">
      <c r="A86" s="83"/>
      <c r="B86" s="95" t="str">
        <f>B38</f>
        <v>SECTION C - ADDITIONAL SCOPE - RIVONIA ROAD</v>
      </c>
      <c r="C86" s="35"/>
      <c r="D86" s="35"/>
      <c r="E86" s="96"/>
      <c r="F86" s="263"/>
      <c r="G86" s="96"/>
      <c r="H86" s="35"/>
    </row>
    <row r="87" spans="1:8" s="147" customFormat="1">
      <c r="A87" s="83"/>
      <c r="B87" s="48"/>
      <c r="C87" s="48"/>
      <c r="D87" s="48"/>
      <c r="E87" s="99"/>
      <c r="F87" s="264"/>
      <c r="G87" s="99"/>
      <c r="H87" s="48"/>
    </row>
    <row r="88" spans="1:8" s="147" customFormat="1">
      <c r="A88" s="83"/>
      <c r="B88" s="102" t="s">
        <v>1</v>
      </c>
      <c r="C88" s="102" t="s">
        <v>2</v>
      </c>
      <c r="D88" s="102" t="s">
        <v>3</v>
      </c>
      <c r="E88" s="102" t="s">
        <v>4</v>
      </c>
      <c r="F88" s="265" t="s">
        <v>5</v>
      </c>
      <c r="G88" s="102" t="s">
        <v>6</v>
      </c>
      <c r="H88" s="9" t="s">
        <v>7</v>
      </c>
    </row>
    <row r="89" spans="1:8" s="147" customFormat="1">
      <c r="A89" s="83"/>
      <c r="B89" s="104"/>
      <c r="C89" s="142"/>
      <c r="D89" s="20" t="s">
        <v>461</v>
      </c>
      <c r="E89" s="106"/>
      <c r="F89" s="266"/>
      <c r="G89" s="106"/>
      <c r="H89" s="25"/>
    </row>
    <row r="90" spans="1:8" s="147" customFormat="1">
      <c r="A90" s="83"/>
      <c r="B90" s="143" t="s">
        <v>504</v>
      </c>
      <c r="C90" s="143"/>
      <c r="D90" s="144" t="s">
        <v>249</v>
      </c>
      <c r="E90" s="110"/>
      <c r="F90" s="255"/>
      <c r="G90" s="143"/>
      <c r="H90" s="143"/>
    </row>
    <row r="91" spans="1:8" s="147" customFormat="1" ht="12.6" customHeight="1">
      <c r="A91" s="83"/>
      <c r="B91" s="119"/>
      <c r="C91" s="115"/>
      <c r="D91" s="120"/>
      <c r="E91" s="114"/>
      <c r="F91" s="149"/>
      <c r="G91" s="115"/>
      <c r="H91" s="115"/>
    </row>
    <row r="92" spans="1:8" s="147" customFormat="1">
      <c r="A92" s="83"/>
      <c r="B92" s="119" t="s">
        <v>505</v>
      </c>
      <c r="C92" s="119"/>
      <c r="D92" s="120" t="s">
        <v>485</v>
      </c>
      <c r="E92" s="114"/>
      <c r="F92" s="149"/>
      <c r="G92" s="114"/>
      <c r="H92" s="114"/>
    </row>
    <row r="93" spans="1:8" s="147" customFormat="1">
      <c r="A93" s="83"/>
      <c r="B93" s="119"/>
      <c r="C93" s="115"/>
      <c r="D93" s="120"/>
      <c r="E93" s="114"/>
      <c r="F93" s="149"/>
      <c r="G93" s="115"/>
      <c r="H93" s="115"/>
    </row>
    <row r="94" spans="1:8" s="147" customFormat="1" ht="22.8">
      <c r="A94" s="83"/>
      <c r="B94" s="119"/>
      <c r="C94" s="115"/>
      <c r="D94" s="120" t="s">
        <v>486</v>
      </c>
      <c r="E94" s="114"/>
      <c r="F94" s="149"/>
      <c r="G94" s="115"/>
      <c r="H94" s="115"/>
    </row>
    <row r="95" spans="1:8" s="147" customFormat="1">
      <c r="A95" s="83"/>
      <c r="B95" s="119"/>
      <c r="C95" s="115"/>
      <c r="D95" s="115"/>
      <c r="E95" s="114"/>
      <c r="F95" s="149"/>
      <c r="G95" s="115"/>
      <c r="H95" s="115"/>
    </row>
    <row r="96" spans="1:8" s="147" customFormat="1">
      <c r="A96" s="83"/>
      <c r="B96" s="119"/>
      <c r="C96" s="115"/>
      <c r="D96" s="115" t="s">
        <v>466</v>
      </c>
      <c r="E96" s="114" t="s">
        <v>15</v>
      </c>
      <c r="F96" s="149">
        <v>493</v>
      </c>
      <c r="G96" s="184"/>
      <c r="H96" s="278">
        <f>+F96*G96</f>
        <v>0</v>
      </c>
    </row>
    <row r="97" spans="1:8" s="147" customFormat="1">
      <c r="A97" s="83"/>
      <c r="B97" s="119"/>
      <c r="C97" s="115"/>
      <c r="D97" s="115"/>
      <c r="E97" s="114"/>
      <c r="F97" s="149"/>
      <c r="G97" s="115"/>
      <c r="H97" s="115"/>
    </row>
    <row r="98" spans="1:8" s="147" customFormat="1">
      <c r="A98" s="83"/>
      <c r="B98" s="119"/>
      <c r="C98" s="115"/>
      <c r="D98" s="115" t="s">
        <v>487</v>
      </c>
      <c r="E98" s="114" t="s">
        <v>15</v>
      </c>
      <c r="F98" s="149">
        <v>530</v>
      </c>
      <c r="G98" s="184"/>
      <c r="H98" s="278">
        <f>+F98*G98</f>
        <v>0</v>
      </c>
    </row>
    <row r="99" spans="1:8" s="147" customFormat="1">
      <c r="A99" s="83"/>
      <c r="B99" s="119"/>
      <c r="C99" s="115"/>
      <c r="D99" s="115"/>
      <c r="E99" s="114"/>
      <c r="F99" s="149"/>
      <c r="G99" s="115"/>
      <c r="H99" s="115"/>
    </row>
    <row r="100" spans="1:8" s="147" customFormat="1" ht="22.8">
      <c r="A100" s="83"/>
      <c r="B100" s="119"/>
      <c r="C100" s="115"/>
      <c r="D100" s="115" t="s">
        <v>488</v>
      </c>
      <c r="E100" s="114" t="s">
        <v>15</v>
      </c>
      <c r="F100" s="149">
        <v>205</v>
      </c>
      <c r="G100" s="184"/>
      <c r="H100" s="278">
        <f>+F100*G100</f>
        <v>0</v>
      </c>
    </row>
    <row r="101" spans="1:8" s="147" customFormat="1">
      <c r="A101" s="83"/>
      <c r="B101" s="119"/>
      <c r="C101" s="115"/>
      <c r="D101" s="115"/>
      <c r="E101" s="114"/>
      <c r="F101" s="149"/>
      <c r="G101" s="115"/>
      <c r="H101" s="115"/>
    </row>
    <row r="102" spans="1:8" s="147" customFormat="1">
      <c r="A102" s="83"/>
      <c r="B102" s="119" t="s">
        <v>506</v>
      </c>
      <c r="C102" s="115"/>
      <c r="D102" s="115" t="s">
        <v>489</v>
      </c>
      <c r="E102" s="114"/>
      <c r="F102" s="149"/>
      <c r="G102" s="115"/>
      <c r="H102" s="115"/>
    </row>
    <row r="103" spans="1:8" s="147" customFormat="1">
      <c r="A103" s="83"/>
      <c r="B103" s="119"/>
      <c r="C103" s="115"/>
      <c r="D103" s="115"/>
      <c r="E103" s="114"/>
      <c r="F103" s="149"/>
      <c r="G103" s="115"/>
      <c r="H103" s="115"/>
    </row>
    <row r="104" spans="1:8" s="147" customFormat="1">
      <c r="A104" s="83"/>
      <c r="B104" s="119"/>
      <c r="C104" s="115"/>
      <c r="D104" s="115" t="s">
        <v>490</v>
      </c>
      <c r="E104" s="114" t="s">
        <v>15</v>
      </c>
      <c r="F104" s="149">
        <v>358</v>
      </c>
      <c r="G104" s="184"/>
      <c r="H104" s="278">
        <f>+F104*G104</f>
        <v>0</v>
      </c>
    </row>
    <row r="105" spans="1:8" s="147" customFormat="1">
      <c r="A105" s="83"/>
      <c r="B105" s="119"/>
      <c r="C105" s="115"/>
      <c r="D105" s="115"/>
      <c r="E105" s="114"/>
      <c r="F105" s="149"/>
      <c r="G105" s="115"/>
      <c r="H105" s="115"/>
    </row>
    <row r="106" spans="1:8" s="147" customFormat="1">
      <c r="A106" s="83"/>
      <c r="B106" s="119"/>
      <c r="C106" s="115"/>
      <c r="D106" s="115" t="s">
        <v>491</v>
      </c>
      <c r="E106" s="114" t="s">
        <v>15</v>
      </c>
      <c r="F106" s="149">
        <v>665</v>
      </c>
      <c r="G106" s="184"/>
      <c r="H106" s="278">
        <f>+F106*G106</f>
        <v>0</v>
      </c>
    </row>
    <row r="107" spans="1:8" s="147" customFormat="1">
      <c r="A107" s="83"/>
      <c r="B107" s="119"/>
      <c r="C107" s="115"/>
      <c r="D107" s="115"/>
      <c r="E107" s="114"/>
      <c r="F107" s="149"/>
      <c r="G107" s="115"/>
      <c r="H107" s="115"/>
    </row>
    <row r="108" spans="1:8" s="147" customFormat="1" ht="22.8">
      <c r="A108" s="83"/>
      <c r="B108" s="119"/>
      <c r="C108" s="115"/>
      <c r="D108" s="115" t="s">
        <v>492</v>
      </c>
      <c r="E108" s="114"/>
      <c r="F108" s="149"/>
      <c r="G108" s="115"/>
      <c r="H108" s="115"/>
    </row>
    <row r="109" spans="1:8" s="147" customFormat="1">
      <c r="A109" s="83"/>
      <c r="B109" s="119"/>
      <c r="C109" s="115"/>
      <c r="D109" s="115"/>
      <c r="E109" s="114"/>
      <c r="F109" s="149"/>
      <c r="G109" s="115"/>
      <c r="H109" s="115"/>
    </row>
    <row r="110" spans="1:8" s="147" customFormat="1">
      <c r="A110" s="83"/>
      <c r="B110" s="119"/>
      <c r="C110" s="115"/>
      <c r="D110" s="115" t="s">
        <v>493</v>
      </c>
      <c r="E110" s="114" t="s">
        <v>15</v>
      </c>
      <c r="F110" s="149">
        <v>512</v>
      </c>
      <c r="G110" s="184"/>
      <c r="H110" s="278">
        <f>+F110*G110</f>
        <v>0</v>
      </c>
    </row>
    <row r="111" spans="1:8" s="147" customFormat="1">
      <c r="A111" s="83"/>
      <c r="B111" s="119"/>
      <c r="C111" s="115"/>
      <c r="D111" s="115"/>
      <c r="E111" s="114"/>
      <c r="F111" s="149"/>
      <c r="G111" s="115"/>
      <c r="H111" s="115"/>
    </row>
    <row r="112" spans="1:8" s="147" customFormat="1">
      <c r="A112" s="83"/>
      <c r="B112" s="119" t="s">
        <v>507</v>
      </c>
      <c r="C112" s="115"/>
      <c r="D112" s="115" t="s">
        <v>494</v>
      </c>
      <c r="E112" s="114"/>
      <c r="F112" s="149"/>
      <c r="G112" s="115"/>
      <c r="H112" s="115"/>
    </row>
    <row r="113" spans="1:8" s="147" customFormat="1">
      <c r="A113" s="83"/>
      <c r="B113" s="119"/>
      <c r="C113" s="115"/>
      <c r="D113" s="115"/>
      <c r="E113" s="114"/>
      <c r="F113" s="149"/>
      <c r="G113" s="115"/>
      <c r="H113" s="115"/>
    </row>
    <row r="114" spans="1:8" s="147" customFormat="1">
      <c r="A114" s="83"/>
      <c r="B114" s="119"/>
      <c r="C114" s="115"/>
      <c r="D114" s="115" t="s">
        <v>495</v>
      </c>
      <c r="E114" s="114"/>
      <c r="F114" s="149"/>
      <c r="G114" s="115"/>
      <c r="H114" s="115"/>
    </row>
    <row r="115" spans="1:8" s="147" customFormat="1">
      <c r="A115" s="83"/>
      <c r="B115" s="119"/>
      <c r="C115" s="115"/>
      <c r="D115" s="115"/>
      <c r="E115" s="114"/>
      <c r="F115" s="149"/>
      <c r="G115" s="115"/>
      <c r="H115" s="115"/>
    </row>
    <row r="116" spans="1:8" s="147" customFormat="1" ht="45.6">
      <c r="A116" s="83"/>
      <c r="B116" s="119"/>
      <c r="C116" s="115"/>
      <c r="D116" s="115" t="s">
        <v>496</v>
      </c>
      <c r="E116" s="114" t="s">
        <v>77</v>
      </c>
      <c r="F116" s="149">
        <v>50</v>
      </c>
      <c r="G116" s="184"/>
      <c r="H116" s="278">
        <f>+F116*G116</f>
        <v>0</v>
      </c>
    </row>
    <row r="117" spans="1:8" s="147" customFormat="1">
      <c r="A117" s="83"/>
      <c r="B117" s="119"/>
      <c r="C117" s="115"/>
      <c r="D117" s="115"/>
      <c r="E117" s="114"/>
      <c r="F117" s="149"/>
      <c r="G117" s="115"/>
      <c r="H117" s="115"/>
    </row>
    <row r="118" spans="1:8" s="147" customFormat="1" ht="45.6">
      <c r="A118" s="83"/>
      <c r="B118" s="119"/>
      <c r="C118" s="115"/>
      <c r="D118" s="115" t="s">
        <v>497</v>
      </c>
      <c r="E118" s="114" t="s">
        <v>77</v>
      </c>
      <c r="F118" s="149">
        <v>150</v>
      </c>
      <c r="G118" s="184"/>
      <c r="H118" s="278">
        <f>+F118*G118</f>
        <v>0</v>
      </c>
    </row>
    <row r="119" spans="1:8" s="147" customFormat="1">
      <c r="A119" s="83"/>
      <c r="B119" s="119"/>
      <c r="C119" s="115"/>
      <c r="D119" s="115"/>
      <c r="E119" s="114"/>
      <c r="F119" s="149"/>
      <c r="G119" s="115"/>
      <c r="H119" s="115"/>
    </row>
    <row r="120" spans="1:8" s="147" customFormat="1" ht="45.6">
      <c r="A120" s="83"/>
      <c r="B120" s="119"/>
      <c r="C120" s="115"/>
      <c r="D120" s="115" t="s">
        <v>498</v>
      </c>
      <c r="E120" s="114" t="s">
        <v>77</v>
      </c>
      <c r="F120" s="149">
        <v>250</v>
      </c>
      <c r="G120" s="184"/>
      <c r="H120" s="278">
        <f>+F120*G120</f>
        <v>0</v>
      </c>
    </row>
    <row r="121" spans="1:8" s="147" customFormat="1">
      <c r="A121" s="83"/>
      <c r="B121" s="119"/>
      <c r="C121" s="115"/>
      <c r="D121" s="115"/>
      <c r="E121" s="114"/>
      <c r="F121" s="149"/>
      <c r="G121" s="115"/>
      <c r="H121" s="115"/>
    </row>
    <row r="122" spans="1:8" s="147" customFormat="1">
      <c r="A122" s="83"/>
      <c r="B122" s="119" t="s">
        <v>757</v>
      </c>
      <c r="C122" s="115"/>
      <c r="D122" s="115" t="s">
        <v>499</v>
      </c>
      <c r="E122" s="114"/>
      <c r="F122" s="149"/>
      <c r="G122" s="115"/>
      <c r="H122" s="115"/>
    </row>
    <row r="123" spans="1:8" s="147" customFormat="1">
      <c r="A123" s="83"/>
      <c r="B123" s="119"/>
      <c r="C123" s="115"/>
      <c r="D123" s="115"/>
      <c r="E123" s="114"/>
      <c r="F123" s="149"/>
      <c r="G123" s="115"/>
      <c r="H123" s="115"/>
    </row>
    <row r="124" spans="1:8" s="147" customFormat="1" ht="107.4" customHeight="1">
      <c r="A124" s="83"/>
      <c r="B124" s="119"/>
      <c r="C124" s="115"/>
      <c r="D124" s="250" t="s">
        <v>500</v>
      </c>
      <c r="E124" s="114" t="s">
        <v>44</v>
      </c>
      <c r="F124" s="149">
        <v>256</v>
      </c>
      <c r="G124" s="184"/>
      <c r="H124" s="278">
        <f>+F124*G124</f>
        <v>0</v>
      </c>
    </row>
    <row r="125" spans="1:8" s="147" customFormat="1">
      <c r="A125" s="83"/>
      <c r="B125" s="287"/>
      <c r="C125" s="115"/>
      <c r="D125" s="115"/>
      <c r="E125" s="114"/>
      <c r="F125" s="149"/>
      <c r="G125" s="115"/>
      <c r="H125" s="115"/>
    </row>
    <row r="126" spans="1:8" s="147" customFormat="1">
      <c r="A126" s="83"/>
      <c r="B126" s="126" t="s">
        <v>215</v>
      </c>
      <c r="C126" s="145"/>
      <c r="D126" s="146"/>
      <c r="E126" s="106"/>
      <c r="F126" s="266"/>
      <c r="G126" s="106"/>
      <c r="H126" s="23">
        <f>SUM(H92:H125)</f>
        <v>0</v>
      </c>
    </row>
    <row r="127" spans="1:8" s="147" customFormat="1">
      <c r="A127" s="83"/>
      <c r="B127" s="48"/>
      <c r="C127" s="48"/>
      <c r="D127" s="130">
        <v>303</v>
      </c>
      <c r="E127" s="99"/>
      <c r="F127" s="264"/>
      <c r="G127" s="99"/>
      <c r="H127" s="48"/>
    </row>
    <row r="128" spans="1:8" s="147" customFormat="1">
      <c r="A128" s="83"/>
      <c r="B128" s="95" t="s">
        <v>190</v>
      </c>
      <c r="C128" s="35"/>
      <c r="D128" s="35"/>
      <c r="E128" s="96"/>
      <c r="F128" s="263"/>
      <c r="G128" s="96"/>
      <c r="H128" s="35"/>
    </row>
    <row r="129" spans="1:8" s="147" customFormat="1">
      <c r="A129" s="83"/>
      <c r="B129" s="95" t="str">
        <f>B86</f>
        <v>SECTION C - ADDITIONAL SCOPE - RIVONIA ROAD</v>
      </c>
      <c r="C129" s="35"/>
      <c r="D129" s="35"/>
      <c r="E129" s="96"/>
      <c r="F129" s="263"/>
      <c r="G129" s="96"/>
      <c r="H129" s="35"/>
    </row>
    <row r="130" spans="1:8" s="147" customFormat="1">
      <c r="A130" s="83"/>
      <c r="B130" s="48"/>
      <c r="C130" s="48"/>
      <c r="D130" s="48"/>
      <c r="E130" s="99"/>
      <c r="F130" s="264"/>
      <c r="G130" s="99"/>
      <c r="H130" s="48"/>
    </row>
    <row r="131" spans="1:8" s="147" customFormat="1">
      <c r="A131" s="83"/>
      <c r="B131" s="102" t="s">
        <v>1</v>
      </c>
      <c r="C131" s="102" t="s">
        <v>2</v>
      </c>
      <c r="D131" s="102" t="s">
        <v>3</v>
      </c>
      <c r="E131" s="102" t="s">
        <v>4</v>
      </c>
      <c r="F131" s="265" t="s">
        <v>5</v>
      </c>
      <c r="G131" s="102" t="s">
        <v>6</v>
      </c>
      <c r="H131" s="9" t="s">
        <v>7</v>
      </c>
    </row>
    <row r="132" spans="1:8" s="147" customFormat="1">
      <c r="A132" s="83"/>
      <c r="B132" s="104"/>
      <c r="C132" s="142"/>
      <c r="D132" s="20" t="s">
        <v>461</v>
      </c>
      <c r="E132" s="106"/>
      <c r="F132" s="266"/>
      <c r="G132" s="106"/>
      <c r="H132" s="25">
        <f>H126</f>
        <v>0</v>
      </c>
    </row>
    <row r="133" spans="1:8" s="147" customFormat="1">
      <c r="A133" s="83"/>
      <c r="B133" s="143" t="s">
        <v>250</v>
      </c>
      <c r="C133" s="110" t="s">
        <v>13</v>
      </c>
      <c r="D133" s="187" t="s">
        <v>249</v>
      </c>
      <c r="E133" s="110"/>
      <c r="F133" s="255"/>
      <c r="G133" s="143"/>
      <c r="H133" s="143"/>
    </row>
    <row r="134" spans="1:8" s="147" customFormat="1">
      <c r="A134" s="83"/>
      <c r="B134" s="119"/>
      <c r="C134" s="114"/>
      <c r="D134" s="187"/>
      <c r="E134" s="114"/>
      <c r="F134" s="149"/>
      <c r="G134" s="119"/>
      <c r="H134" s="119"/>
    </row>
    <row r="135" spans="1:8" s="147" customFormat="1" ht="22.8">
      <c r="A135" s="83"/>
      <c r="B135" s="119" t="s">
        <v>508</v>
      </c>
      <c r="C135" s="115"/>
      <c r="D135" s="115" t="s">
        <v>501</v>
      </c>
      <c r="E135" s="114"/>
      <c r="F135" s="149"/>
      <c r="G135" s="119"/>
      <c r="H135" s="119"/>
    </row>
    <row r="136" spans="1:8" s="147" customFormat="1">
      <c r="A136" s="83"/>
      <c r="B136" s="119"/>
      <c r="C136" s="115"/>
      <c r="D136" s="103"/>
      <c r="E136" s="114"/>
      <c r="F136" s="149"/>
      <c r="G136" s="119"/>
      <c r="H136" s="119"/>
    </row>
    <row r="137" spans="1:8" s="147" customFormat="1">
      <c r="A137" s="83"/>
      <c r="B137" s="119"/>
      <c r="C137" s="115"/>
      <c r="D137" s="115" t="s">
        <v>502</v>
      </c>
      <c r="E137" s="114" t="s">
        <v>15</v>
      </c>
      <c r="F137" s="149">
        <v>20</v>
      </c>
      <c r="G137" s="184"/>
      <c r="H137" s="278">
        <f>+F137*G137</f>
        <v>0</v>
      </c>
    </row>
    <row r="138" spans="1:8" s="147" customFormat="1">
      <c r="A138" s="83"/>
      <c r="B138" s="119"/>
      <c r="C138" s="119"/>
      <c r="D138" s="115" t="s">
        <v>503</v>
      </c>
      <c r="E138" s="114" t="s">
        <v>15</v>
      </c>
      <c r="F138" s="149">
        <v>20</v>
      </c>
      <c r="G138" s="184"/>
      <c r="H138" s="278">
        <f>+F138*G138</f>
        <v>0</v>
      </c>
    </row>
    <row r="139" spans="1:8" s="147" customFormat="1">
      <c r="A139" s="83"/>
      <c r="B139" s="119"/>
      <c r="C139" s="119"/>
      <c r="D139" s="55"/>
      <c r="E139" s="158"/>
      <c r="F139" s="236"/>
      <c r="G139" s="157"/>
      <c r="H139" s="157"/>
    </row>
    <row r="140" spans="1:8" s="147" customFormat="1" ht="22.8">
      <c r="A140" s="83"/>
      <c r="B140" s="294" t="s">
        <v>758</v>
      </c>
      <c r="C140" s="188"/>
      <c r="D140" s="291" t="s">
        <v>509</v>
      </c>
      <c r="E140" s="296"/>
      <c r="F140" s="321"/>
      <c r="G140" s="297" t="s">
        <v>314</v>
      </c>
      <c r="H140" s="297"/>
    </row>
    <row r="141" spans="1:8" s="147" customFormat="1">
      <c r="A141" s="83"/>
      <c r="B141" s="119"/>
      <c r="C141" s="119"/>
      <c r="D141" s="291"/>
      <c r="E141" s="296"/>
      <c r="F141" s="321"/>
      <c r="G141" s="297" t="s">
        <v>314</v>
      </c>
      <c r="H141" s="297"/>
    </row>
    <row r="142" spans="1:8" s="147" customFormat="1" ht="91.2">
      <c r="A142" s="83"/>
      <c r="B142" s="119"/>
      <c r="C142" s="119"/>
      <c r="D142" s="291" t="s">
        <v>510</v>
      </c>
      <c r="E142" s="296" t="s">
        <v>77</v>
      </c>
      <c r="F142" s="321">
        <v>50</v>
      </c>
      <c r="G142" s="322"/>
      <c r="H142" s="261">
        <f>+F142*G142</f>
        <v>0</v>
      </c>
    </row>
    <row r="143" spans="1:8" s="147" customFormat="1" ht="91.2">
      <c r="A143" s="83"/>
      <c r="B143" s="119"/>
      <c r="C143" s="119"/>
      <c r="D143" s="291" t="s">
        <v>511</v>
      </c>
      <c r="E143" s="296" t="s">
        <v>77</v>
      </c>
      <c r="F143" s="321">
        <v>150</v>
      </c>
      <c r="G143" s="322"/>
      <c r="H143" s="261">
        <f>+F143*G143</f>
        <v>0</v>
      </c>
    </row>
    <row r="144" spans="1:8" s="147" customFormat="1" ht="91.2">
      <c r="A144" s="83"/>
      <c r="B144" s="119"/>
      <c r="C144" s="119"/>
      <c r="D144" s="291" t="s">
        <v>512</v>
      </c>
      <c r="E144" s="296" t="s">
        <v>77</v>
      </c>
      <c r="F144" s="321">
        <v>250</v>
      </c>
      <c r="G144" s="322"/>
      <c r="H144" s="261">
        <f>+F144*G144</f>
        <v>0</v>
      </c>
    </row>
    <row r="145" spans="1:8" s="147" customFormat="1" ht="22.8">
      <c r="A145" s="83"/>
      <c r="B145" s="119" t="s">
        <v>260</v>
      </c>
      <c r="C145" s="119"/>
      <c r="D145" s="295" t="s">
        <v>513</v>
      </c>
      <c r="E145" s="292"/>
      <c r="F145" s="321"/>
      <c r="G145" s="293"/>
      <c r="H145" s="293"/>
    </row>
    <row r="146" spans="1:8" s="147" customFormat="1">
      <c r="A146" s="83"/>
      <c r="B146" s="119"/>
      <c r="C146" s="119"/>
      <c r="D146" s="295"/>
      <c r="E146" s="292"/>
      <c r="F146" s="321"/>
      <c r="G146" s="293"/>
      <c r="H146" s="293"/>
    </row>
    <row r="147" spans="1:8" s="147" customFormat="1" ht="91.2">
      <c r="A147" s="83"/>
      <c r="B147" s="119"/>
      <c r="C147" s="119"/>
      <c r="D147" s="298" t="s">
        <v>514</v>
      </c>
      <c r="E147" s="299"/>
      <c r="F147" s="311"/>
      <c r="G147" s="293"/>
      <c r="H147" s="293"/>
    </row>
    <row r="148" spans="1:8" s="147" customFormat="1" ht="45.6">
      <c r="A148" s="83"/>
      <c r="B148" s="119"/>
      <c r="C148" s="119"/>
      <c r="D148" s="298" t="s">
        <v>515</v>
      </c>
      <c r="E148" s="299" t="s">
        <v>44</v>
      </c>
      <c r="F148" s="311">
        <v>2</v>
      </c>
      <c r="G148" s="323"/>
      <c r="H148" s="261">
        <f>+F148*G148</f>
        <v>0</v>
      </c>
    </row>
    <row r="149" spans="1:8" s="147" customFormat="1">
      <c r="A149" s="83"/>
      <c r="B149" s="119"/>
      <c r="C149" s="119"/>
      <c r="D149" s="298"/>
      <c r="E149" s="299"/>
      <c r="F149" s="311"/>
      <c r="G149" s="293"/>
      <c r="H149" s="261"/>
    </row>
    <row r="150" spans="1:8" s="147" customFormat="1" ht="91.2">
      <c r="A150" s="83"/>
      <c r="B150" s="119"/>
      <c r="C150" s="119"/>
      <c r="D150" s="298" t="s">
        <v>516</v>
      </c>
      <c r="E150" s="299"/>
      <c r="F150" s="311"/>
      <c r="G150" s="293"/>
      <c r="H150" s="293"/>
    </row>
    <row r="151" spans="1:8" s="147" customFormat="1" ht="45.6">
      <c r="A151" s="83"/>
      <c r="B151" s="119"/>
      <c r="C151" s="119"/>
      <c r="D151" s="298" t="s">
        <v>517</v>
      </c>
      <c r="E151" s="299" t="s">
        <v>44</v>
      </c>
      <c r="F151" s="311">
        <v>2</v>
      </c>
      <c r="G151" s="323"/>
      <c r="H151" s="261">
        <f>+F151*G151</f>
        <v>0</v>
      </c>
    </row>
    <row r="152" spans="1:8" s="147" customFormat="1">
      <c r="A152" s="83"/>
      <c r="B152" s="119"/>
      <c r="C152" s="119"/>
      <c r="D152" s="298"/>
      <c r="E152" s="299"/>
      <c r="F152" s="311"/>
      <c r="G152" s="293"/>
      <c r="H152" s="261"/>
    </row>
    <row r="153" spans="1:8" s="147" customFormat="1">
      <c r="A153" s="83"/>
      <c r="B153" s="159" t="s">
        <v>215</v>
      </c>
      <c r="C153" s="145"/>
      <c r="D153" s="146"/>
      <c r="E153" s="106"/>
      <c r="F153" s="266"/>
      <c r="G153" s="251"/>
      <c r="H153" s="23">
        <f>SUM(H132:H152)</f>
        <v>0</v>
      </c>
    </row>
    <row r="154" spans="1:8" s="147" customFormat="1">
      <c r="A154" s="83"/>
      <c r="B154" s="48"/>
      <c r="C154" s="48"/>
      <c r="D154" s="130">
        <v>304</v>
      </c>
      <c r="E154" s="99"/>
      <c r="F154" s="264"/>
      <c r="G154" s="99"/>
      <c r="H154" s="48"/>
    </row>
    <row r="155" spans="1:8" s="147" customFormat="1">
      <c r="A155" s="83"/>
      <c r="B155" s="95" t="s">
        <v>190</v>
      </c>
      <c r="C155" s="35"/>
      <c r="D155" s="35"/>
      <c r="E155" s="96"/>
      <c r="F155" s="263"/>
      <c r="G155" s="96"/>
      <c r="H155" s="35"/>
    </row>
    <row r="156" spans="1:8" s="147" customFormat="1">
      <c r="A156" s="83"/>
      <c r="B156" s="95" t="str">
        <f>B129</f>
        <v>SECTION C - ADDITIONAL SCOPE - RIVONIA ROAD</v>
      </c>
      <c r="C156" s="35"/>
      <c r="D156" s="35"/>
      <c r="E156" s="96"/>
      <c r="F156" s="263"/>
      <c r="G156" s="96"/>
      <c r="H156" s="35"/>
    </row>
    <row r="157" spans="1:8" s="147" customFormat="1">
      <c r="A157" s="83"/>
      <c r="B157" s="48"/>
      <c r="C157" s="48"/>
      <c r="D157" s="48"/>
      <c r="E157" s="99"/>
      <c r="F157" s="264"/>
      <c r="G157" s="99"/>
      <c r="H157" s="48"/>
    </row>
    <row r="158" spans="1:8" s="147" customFormat="1">
      <c r="A158" s="83"/>
      <c r="B158" s="102" t="s">
        <v>1</v>
      </c>
      <c r="C158" s="102" t="s">
        <v>2</v>
      </c>
      <c r="D158" s="102" t="s">
        <v>3</v>
      </c>
      <c r="E158" s="102" t="s">
        <v>4</v>
      </c>
      <c r="F158" s="265" t="s">
        <v>5</v>
      </c>
      <c r="G158" s="102" t="s">
        <v>6</v>
      </c>
      <c r="H158" s="9" t="s">
        <v>7</v>
      </c>
    </row>
    <row r="159" spans="1:8" s="147" customFormat="1">
      <c r="A159" s="83"/>
      <c r="B159" s="104"/>
      <c r="C159" s="142"/>
      <c r="D159" s="20" t="s">
        <v>461</v>
      </c>
      <c r="E159" s="106"/>
      <c r="F159" s="266"/>
      <c r="G159" s="106"/>
      <c r="H159" s="25">
        <f>H153</f>
        <v>0</v>
      </c>
    </row>
    <row r="160" spans="1:8" s="147" customFormat="1">
      <c r="A160" s="83"/>
      <c r="B160" s="143" t="s">
        <v>250</v>
      </c>
      <c r="C160" s="110" t="s">
        <v>13</v>
      </c>
      <c r="D160" s="187" t="s">
        <v>249</v>
      </c>
      <c r="E160" s="110"/>
      <c r="F160" s="255"/>
      <c r="G160" s="143"/>
      <c r="H160" s="143"/>
    </row>
    <row r="161" spans="1:8" s="147" customFormat="1">
      <c r="A161" s="83"/>
      <c r="B161" s="119"/>
      <c r="C161" s="114"/>
      <c r="D161" s="187"/>
      <c r="E161" s="114"/>
      <c r="F161" s="149"/>
      <c r="G161" s="119"/>
      <c r="H161" s="119"/>
    </row>
    <row r="162" spans="1:8" s="147" customFormat="1" ht="91.2">
      <c r="A162" s="83"/>
      <c r="B162" s="119"/>
      <c r="C162" s="114"/>
      <c r="D162" s="298" t="s">
        <v>518</v>
      </c>
      <c r="E162" s="292"/>
      <c r="F162" s="321"/>
      <c r="G162" s="293" t="s">
        <v>314</v>
      </c>
      <c r="H162" s="293"/>
    </row>
    <row r="163" spans="1:8" s="147" customFormat="1" ht="45.6">
      <c r="A163" s="83"/>
      <c r="B163" s="119"/>
      <c r="C163" s="114"/>
      <c r="D163" s="298" t="s">
        <v>519</v>
      </c>
      <c r="E163" s="299" t="s">
        <v>44</v>
      </c>
      <c r="F163" s="311">
        <v>6</v>
      </c>
      <c r="G163" s="274"/>
      <c r="H163" s="261">
        <f>+F163*G163</f>
        <v>0</v>
      </c>
    </row>
    <row r="164" spans="1:8" s="147" customFormat="1">
      <c r="A164" s="83"/>
      <c r="B164" s="119"/>
      <c r="C164" s="114"/>
      <c r="D164" s="298" t="s">
        <v>520</v>
      </c>
      <c r="E164" s="299" t="s">
        <v>44</v>
      </c>
      <c r="F164" s="311">
        <v>2</v>
      </c>
      <c r="G164" s="274"/>
      <c r="H164" s="261">
        <f>+F164*G164</f>
        <v>0</v>
      </c>
    </row>
    <row r="165" spans="1:8" s="147" customFormat="1">
      <c r="A165" s="83"/>
      <c r="B165" s="119"/>
      <c r="C165" s="114"/>
      <c r="D165" s="303"/>
      <c r="E165" s="299"/>
      <c r="F165" s="311"/>
      <c r="G165" s="262"/>
      <c r="H165" s="261"/>
    </row>
    <row r="166" spans="1:8" s="147" customFormat="1">
      <c r="A166" s="83"/>
      <c r="B166" s="119"/>
      <c r="C166" s="114"/>
      <c r="D166" s="303" t="s">
        <v>521</v>
      </c>
      <c r="E166" s="299"/>
      <c r="F166" s="311"/>
      <c r="G166" s="262"/>
      <c r="H166" s="261"/>
    </row>
    <row r="167" spans="1:8" s="147" customFormat="1">
      <c r="A167" s="83"/>
      <c r="B167" s="119"/>
      <c r="C167" s="114"/>
      <c r="D167" s="303"/>
      <c r="E167" s="299"/>
      <c r="F167" s="311"/>
      <c r="G167" s="262"/>
      <c r="H167" s="261"/>
    </row>
    <row r="168" spans="1:8" s="147" customFormat="1" ht="68.400000000000006">
      <c r="A168" s="83"/>
      <c r="B168" s="119"/>
      <c r="C168" s="114"/>
      <c r="D168" s="298" t="s">
        <v>522</v>
      </c>
      <c r="E168" s="299"/>
      <c r="F168" s="311"/>
      <c r="G168" s="262"/>
      <c r="H168" s="261"/>
    </row>
    <row r="169" spans="1:8" s="147" customFormat="1">
      <c r="A169" s="83"/>
      <c r="B169" s="119"/>
      <c r="C169" s="114"/>
      <c r="D169" s="303"/>
      <c r="E169" s="299"/>
      <c r="F169" s="311"/>
      <c r="G169" s="262"/>
      <c r="H169" s="261"/>
    </row>
    <row r="170" spans="1:8" s="147" customFormat="1">
      <c r="A170" s="83"/>
      <c r="B170" s="119"/>
      <c r="C170" s="114"/>
      <c r="D170" s="303" t="s">
        <v>523</v>
      </c>
      <c r="E170" s="299" t="s">
        <v>44</v>
      </c>
      <c r="F170" s="311">
        <v>5</v>
      </c>
      <c r="G170" s="274"/>
      <c r="H170" s="261">
        <f>+F170*G170</f>
        <v>0</v>
      </c>
    </row>
    <row r="171" spans="1:8" s="147" customFormat="1">
      <c r="A171" s="83"/>
      <c r="B171" s="119"/>
      <c r="C171" s="114"/>
      <c r="D171" s="303"/>
      <c r="E171" s="299"/>
      <c r="F171" s="311"/>
      <c r="G171" s="262"/>
      <c r="H171" s="261"/>
    </row>
    <row r="172" spans="1:8" s="147" customFormat="1">
      <c r="A172" s="83"/>
      <c r="B172" s="119"/>
      <c r="C172" s="114"/>
      <c r="D172" s="303" t="s">
        <v>524</v>
      </c>
      <c r="E172" s="299" t="s">
        <v>44</v>
      </c>
      <c r="F172" s="311">
        <v>3</v>
      </c>
      <c r="G172" s="274"/>
      <c r="H172" s="261">
        <f>+F172*G172</f>
        <v>0</v>
      </c>
    </row>
    <row r="173" spans="1:8" s="147" customFormat="1">
      <c r="A173" s="83"/>
      <c r="B173" s="119"/>
      <c r="C173" s="114"/>
      <c r="D173" s="303"/>
      <c r="E173" s="299"/>
      <c r="F173" s="311"/>
      <c r="G173" s="262"/>
      <c r="H173" s="261"/>
    </row>
    <row r="174" spans="1:8" s="147" customFormat="1" ht="22.8">
      <c r="A174" s="83"/>
      <c r="B174" s="119"/>
      <c r="C174" s="114"/>
      <c r="D174" s="304" t="s">
        <v>525</v>
      </c>
      <c r="E174" s="299" t="s">
        <v>44</v>
      </c>
      <c r="F174" s="311">
        <v>2</v>
      </c>
      <c r="G174" s="274"/>
      <c r="H174" s="261">
        <f>+F174*G174</f>
        <v>0</v>
      </c>
    </row>
    <row r="175" spans="1:8" s="147" customFormat="1">
      <c r="A175" s="83"/>
      <c r="B175" s="119"/>
      <c r="C175" s="114"/>
      <c r="D175" s="295"/>
      <c r="E175" s="292"/>
      <c r="F175" s="321"/>
      <c r="G175" s="262"/>
      <c r="H175" s="261"/>
    </row>
    <row r="176" spans="1:8" s="147" customFormat="1" ht="22.8">
      <c r="A176" s="83"/>
      <c r="B176" s="294" t="s">
        <v>528</v>
      </c>
      <c r="C176" s="114"/>
      <c r="D176" s="295" t="s">
        <v>526</v>
      </c>
      <c r="E176" s="296"/>
      <c r="F176" s="321"/>
      <c r="G176" s="261"/>
      <c r="H176" s="261"/>
    </row>
    <row r="177" spans="1:8" s="147" customFormat="1">
      <c r="A177" s="83"/>
      <c r="B177" s="119"/>
      <c r="C177" s="114"/>
      <c r="D177" s="291"/>
      <c r="E177" s="296"/>
      <c r="F177" s="321"/>
      <c r="G177" s="261"/>
      <c r="H177" s="261"/>
    </row>
    <row r="178" spans="1:8" s="147" customFormat="1" ht="45.6">
      <c r="A178" s="83"/>
      <c r="B178" s="119"/>
      <c r="C178" s="114"/>
      <c r="D178" s="291" t="s">
        <v>527</v>
      </c>
      <c r="E178" s="296" t="s">
        <v>15</v>
      </c>
      <c r="F178" s="321">
        <v>20</v>
      </c>
      <c r="G178" s="275"/>
      <c r="H178" s="261">
        <f>+F178*G178</f>
        <v>0</v>
      </c>
    </row>
    <row r="179" spans="1:8" s="147" customFormat="1">
      <c r="A179" s="83"/>
      <c r="B179" s="119"/>
      <c r="C179" s="114"/>
      <c r="D179" s="187"/>
      <c r="E179" s="114"/>
      <c r="F179" s="149"/>
      <c r="G179" s="119"/>
      <c r="H179" s="261"/>
    </row>
    <row r="180" spans="1:8" s="147" customFormat="1">
      <c r="A180" s="83"/>
      <c r="B180" s="119"/>
      <c r="C180" s="114"/>
      <c r="D180" s="187"/>
      <c r="E180" s="114"/>
      <c r="F180" s="149"/>
      <c r="G180" s="119"/>
      <c r="H180" s="261"/>
    </row>
    <row r="181" spans="1:8" s="147" customFormat="1">
      <c r="A181" s="83"/>
      <c r="B181" s="119"/>
      <c r="C181" s="114"/>
      <c r="D181" s="187"/>
      <c r="E181" s="114"/>
      <c r="F181" s="149"/>
      <c r="G181" s="119"/>
      <c r="H181" s="261"/>
    </row>
    <row r="182" spans="1:8" s="147" customFormat="1">
      <c r="A182" s="83"/>
      <c r="B182" s="119"/>
      <c r="C182" s="114"/>
      <c r="D182" s="187"/>
      <c r="E182" s="114"/>
      <c r="F182" s="149"/>
      <c r="G182" s="119"/>
      <c r="H182" s="261"/>
    </row>
    <row r="183" spans="1:8" s="147" customFormat="1">
      <c r="A183" s="83"/>
      <c r="B183" s="119"/>
      <c r="C183" s="119"/>
      <c r="D183" s="115"/>
      <c r="E183" s="114"/>
      <c r="F183" s="149"/>
      <c r="G183" s="119"/>
      <c r="H183" s="261"/>
    </row>
    <row r="184" spans="1:8" s="147" customFormat="1">
      <c r="A184" s="83"/>
      <c r="B184" s="294"/>
      <c r="C184" s="188"/>
      <c r="D184" s="291"/>
      <c r="E184" s="296"/>
      <c r="F184" s="321"/>
      <c r="G184" s="297"/>
      <c r="H184" s="261"/>
    </row>
    <row r="185" spans="1:8" s="147" customFormat="1">
      <c r="A185" s="83"/>
      <c r="B185" s="119"/>
      <c r="C185" s="119"/>
      <c r="D185" s="291"/>
      <c r="E185" s="296"/>
      <c r="F185" s="321"/>
      <c r="G185" s="297" t="s">
        <v>314</v>
      </c>
      <c r="H185" s="261"/>
    </row>
    <row r="186" spans="1:8" s="147" customFormat="1">
      <c r="A186" s="83"/>
      <c r="B186" s="119"/>
      <c r="C186" s="119"/>
      <c r="D186" s="291"/>
      <c r="E186" s="296"/>
      <c r="F186" s="321"/>
      <c r="G186" s="297"/>
      <c r="H186" s="261"/>
    </row>
    <row r="187" spans="1:8" s="147" customFormat="1">
      <c r="A187" s="83"/>
      <c r="B187" s="119"/>
      <c r="C187" s="119"/>
      <c r="D187" s="291"/>
      <c r="E187" s="296"/>
      <c r="F187" s="321"/>
      <c r="G187" s="297"/>
      <c r="H187" s="261"/>
    </row>
    <row r="188" spans="1:8" s="147" customFormat="1">
      <c r="A188" s="83"/>
      <c r="B188" s="119"/>
      <c r="C188" s="119"/>
      <c r="D188" s="291"/>
      <c r="E188" s="296"/>
      <c r="F188" s="321"/>
      <c r="G188" s="297"/>
      <c r="H188" s="261"/>
    </row>
    <row r="189" spans="1:8" s="147" customFormat="1">
      <c r="A189" s="83"/>
      <c r="B189" s="119"/>
      <c r="C189" s="119"/>
      <c r="D189" s="302"/>
      <c r="E189" s="292"/>
      <c r="F189" s="321"/>
      <c r="G189" s="293"/>
      <c r="H189" s="261"/>
    </row>
    <row r="190" spans="1:8" s="147" customFormat="1">
      <c r="A190" s="83"/>
      <c r="B190" s="119"/>
      <c r="C190" s="119"/>
      <c r="D190" s="295"/>
      <c r="E190" s="292"/>
      <c r="F190" s="321"/>
      <c r="G190" s="293"/>
      <c r="H190" s="261"/>
    </row>
    <row r="191" spans="1:8" s="147" customFormat="1">
      <c r="A191" s="83"/>
      <c r="B191" s="119"/>
      <c r="C191" s="119"/>
      <c r="D191" s="298"/>
      <c r="E191" s="299"/>
      <c r="F191" s="311"/>
      <c r="G191" s="293"/>
      <c r="H191" s="261"/>
    </row>
    <row r="192" spans="1:8" s="147" customFormat="1">
      <c r="A192" s="83"/>
      <c r="B192" s="119"/>
      <c r="C192" s="119"/>
      <c r="D192" s="303"/>
      <c r="E192" s="299"/>
      <c r="F192" s="311"/>
      <c r="G192" s="293"/>
      <c r="H192" s="293"/>
    </row>
    <row r="193" spans="1:8" s="147" customFormat="1">
      <c r="A193" s="83"/>
      <c r="B193" s="119"/>
      <c r="C193" s="119"/>
      <c r="D193" s="298"/>
      <c r="E193" s="299"/>
      <c r="F193" s="311"/>
      <c r="G193" s="293"/>
      <c r="H193" s="297"/>
    </row>
    <row r="194" spans="1:8" s="147" customFormat="1">
      <c r="A194" s="83"/>
      <c r="B194" s="119"/>
      <c r="C194" s="119"/>
      <c r="D194" s="298"/>
      <c r="E194" s="299"/>
      <c r="F194" s="311"/>
      <c r="G194" s="293"/>
      <c r="H194" s="293"/>
    </row>
    <row r="195" spans="1:8" s="147" customFormat="1">
      <c r="A195" s="83"/>
      <c r="B195" s="119"/>
      <c r="C195" s="119"/>
      <c r="D195" s="298"/>
      <c r="E195" s="299"/>
      <c r="F195" s="311"/>
      <c r="G195" s="293"/>
      <c r="H195" s="297"/>
    </row>
    <row r="196" spans="1:8" s="147" customFormat="1">
      <c r="A196" s="83"/>
      <c r="B196" s="159" t="s">
        <v>765</v>
      </c>
      <c r="C196" s="145"/>
      <c r="D196" s="146"/>
      <c r="E196" s="106"/>
      <c r="F196" s="266"/>
      <c r="G196" s="251"/>
      <c r="H196" s="23">
        <f>SUM(H159:H195)</f>
        <v>0</v>
      </c>
    </row>
    <row r="197" spans="1:8" s="147" customFormat="1">
      <c r="A197" s="83"/>
      <c r="B197" s="48"/>
      <c r="C197" s="48"/>
      <c r="D197" s="130">
        <v>305</v>
      </c>
      <c r="E197" s="99"/>
      <c r="F197" s="264"/>
      <c r="G197" s="99"/>
      <c r="H197" s="48"/>
    </row>
    <row r="198" spans="1:8" s="147" customFormat="1">
      <c r="A198" s="83"/>
      <c r="B198" s="95" t="s">
        <v>190</v>
      </c>
      <c r="C198" s="35"/>
      <c r="D198" s="35"/>
      <c r="E198" s="96"/>
      <c r="F198" s="263"/>
      <c r="G198" s="96"/>
      <c r="H198" s="35"/>
    </row>
    <row r="199" spans="1:8" s="147" customFormat="1">
      <c r="A199" s="83"/>
      <c r="B199" s="95" t="str">
        <f>B156</f>
        <v>SECTION C - ADDITIONAL SCOPE - RIVONIA ROAD</v>
      </c>
      <c r="C199" s="35"/>
      <c r="D199" s="35"/>
      <c r="E199" s="96"/>
      <c r="F199" s="263"/>
      <c r="G199" s="96"/>
      <c r="H199" s="35"/>
    </row>
    <row r="200" spans="1:8" s="147" customFormat="1">
      <c r="A200" s="83"/>
      <c r="B200" s="48"/>
      <c r="C200" s="48"/>
      <c r="D200" s="48"/>
      <c r="E200" s="99"/>
      <c r="F200" s="264"/>
      <c r="G200" s="99"/>
      <c r="H200" s="48"/>
    </row>
    <row r="201" spans="1:8" s="147" customFormat="1">
      <c r="A201" s="83"/>
      <c r="B201" s="102" t="s">
        <v>1</v>
      </c>
      <c r="C201" s="102" t="s">
        <v>2</v>
      </c>
      <c r="D201" s="102" t="s">
        <v>3</v>
      </c>
      <c r="E201" s="102" t="s">
        <v>4</v>
      </c>
      <c r="F201" s="265" t="s">
        <v>5</v>
      </c>
      <c r="G201" s="102" t="s">
        <v>6</v>
      </c>
      <c r="H201" s="9" t="s">
        <v>7</v>
      </c>
    </row>
    <row r="202" spans="1:8" s="147" customFormat="1">
      <c r="A202" s="83"/>
      <c r="B202" s="104"/>
      <c r="C202" s="142"/>
      <c r="D202" s="20" t="s">
        <v>78</v>
      </c>
      <c r="E202" s="106"/>
      <c r="F202" s="266"/>
      <c r="G202" s="106"/>
      <c r="H202" s="25"/>
    </row>
    <row r="203" spans="1:8" s="147" customFormat="1" ht="34.200000000000003">
      <c r="A203" s="83"/>
      <c r="B203" s="143" t="s">
        <v>79</v>
      </c>
      <c r="C203" s="110" t="s">
        <v>13</v>
      </c>
      <c r="D203" s="22" t="s">
        <v>80</v>
      </c>
      <c r="E203" s="110"/>
      <c r="F203" s="255"/>
      <c r="G203" s="143"/>
      <c r="H203" s="143"/>
    </row>
    <row r="204" spans="1:8" s="147" customFormat="1">
      <c r="A204" s="83"/>
      <c r="B204" s="119"/>
      <c r="C204" s="119"/>
      <c r="D204" s="115"/>
      <c r="E204" s="114"/>
      <c r="F204" s="149"/>
      <c r="G204" s="119"/>
      <c r="H204" s="119"/>
    </row>
    <row r="205" spans="1:8" s="147" customFormat="1">
      <c r="A205" s="83"/>
      <c r="B205" s="290" t="s">
        <v>542</v>
      </c>
      <c r="C205" s="188"/>
      <c r="D205" s="173" t="s">
        <v>529</v>
      </c>
      <c r="E205" s="189"/>
      <c r="F205" s="149"/>
      <c r="G205" s="119"/>
      <c r="H205" s="119"/>
    </row>
    <row r="206" spans="1:8" s="147" customFormat="1" ht="45.6">
      <c r="A206" s="83"/>
      <c r="B206" s="294"/>
      <c r="C206" s="119"/>
      <c r="D206" s="192" t="s">
        <v>762</v>
      </c>
      <c r="E206" s="189"/>
      <c r="F206" s="149"/>
      <c r="G206" s="114"/>
      <c r="H206" s="114"/>
    </row>
    <row r="207" spans="1:8" s="147" customFormat="1">
      <c r="A207" s="83"/>
      <c r="B207" s="294"/>
      <c r="C207" s="119"/>
      <c r="D207" s="120" t="s">
        <v>530</v>
      </c>
      <c r="E207" s="189" t="s">
        <v>77</v>
      </c>
      <c r="F207" s="149">
        <v>80</v>
      </c>
      <c r="G207" s="183"/>
      <c r="H207" s="261">
        <f>+F207*G207</f>
        <v>0</v>
      </c>
    </row>
    <row r="208" spans="1:8" s="147" customFormat="1">
      <c r="A208" s="83"/>
      <c r="B208" s="294"/>
      <c r="C208" s="119"/>
      <c r="D208" s="120"/>
      <c r="E208" s="114"/>
      <c r="F208" s="149"/>
      <c r="G208" s="119"/>
      <c r="H208" s="119"/>
    </row>
    <row r="209" spans="1:8" s="147" customFormat="1">
      <c r="A209" s="83"/>
      <c r="B209" s="294"/>
      <c r="C209" s="119"/>
      <c r="D209" s="120" t="s">
        <v>531</v>
      </c>
      <c r="E209" s="114" t="s">
        <v>77</v>
      </c>
      <c r="F209" s="149">
        <v>400</v>
      </c>
      <c r="G209" s="183"/>
      <c r="H209" s="261">
        <f>+F209*G209</f>
        <v>0</v>
      </c>
    </row>
    <row r="210" spans="1:8" s="147" customFormat="1">
      <c r="A210" s="83"/>
      <c r="B210" s="294"/>
      <c r="C210" s="119"/>
      <c r="D210" s="120"/>
      <c r="E210" s="114"/>
      <c r="F210" s="149"/>
      <c r="G210" s="119"/>
      <c r="H210" s="119"/>
    </row>
    <row r="211" spans="1:8" s="147" customFormat="1">
      <c r="A211" s="83"/>
      <c r="B211" s="294"/>
      <c r="C211" s="119"/>
      <c r="D211" s="120" t="s">
        <v>532</v>
      </c>
      <c r="E211" s="114" t="s">
        <v>77</v>
      </c>
      <c r="F211" s="149">
        <v>20</v>
      </c>
      <c r="G211" s="183"/>
      <c r="H211" s="261">
        <f>+F211*G211</f>
        <v>0</v>
      </c>
    </row>
    <row r="212" spans="1:8" s="147" customFormat="1">
      <c r="A212" s="83"/>
      <c r="B212" s="294"/>
      <c r="C212" s="119"/>
      <c r="D212" s="120"/>
      <c r="E212" s="114"/>
      <c r="F212" s="149"/>
      <c r="G212" s="119"/>
      <c r="H212" s="119"/>
    </row>
    <row r="213" spans="1:8" s="147" customFormat="1">
      <c r="A213" s="83"/>
      <c r="B213" s="294"/>
      <c r="C213" s="119"/>
      <c r="D213" s="120" t="s">
        <v>533</v>
      </c>
      <c r="E213" s="114" t="s">
        <v>77</v>
      </c>
      <c r="F213" s="149">
        <v>20</v>
      </c>
      <c r="G213" s="183"/>
      <c r="H213" s="261">
        <f>+F213*G213</f>
        <v>0</v>
      </c>
    </row>
    <row r="214" spans="1:8" s="147" customFormat="1">
      <c r="A214" s="83"/>
      <c r="B214" s="294"/>
      <c r="C214" s="119"/>
      <c r="D214" s="120"/>
      <c r="E214" s="114"/>
      <c r="F214" s="149"/>
      <c r="G214" s="119"/>
      <c r="H214" s="119"/>
    </row>
    <row r="215" spans="1:8" s="147" customFormat="1" ht="45.6">
      <c r="A215" s="83"/>
      <c r="B215" s="294"/>
      <c r="C215" s="119"/>
      <c r="D215" s="120" t="s">
        <v>534</v>
      </c>
      <c r="E215" s="114" t="s">
        <v>77</v>
      </c>
      <c r="F215" s="149">
        <v>116</v>
      </c>
      <c r="G215" s="183"/>
      <c r="H215" s="261">
        <f>+F215*G215</f>
        <v>0</v>
      </c>
    </row>
    <row r="216" spans="1:8" s="147" customFormat="1">
      <c r="A216" s="83"/>
      <c r="B216" s="290" t="s">
        <v>543</v>
      </c>
      <c r="C216" s="119"/>
      <c r="D216" s="120" t="s">
        <v>535</v>
      </c>
      <c r="E216" s="114"/>
      <c r="F216" s="149"/>
      <c r="G216" s="119" t="s">
        <v>314</v>
      </c>
      <c r="H216" s="119"/>
    </row>
    <row r="217" spans="1:8" s="147" customFormat="1">
      <c r="A217" s="83"/>
      <c r="B217" s="294"/>
      <c r="C217" s="119"/>
      <c r="D217" s="120"/>
      <c r="E217" s="114"/>
      <c r="F217" s="149"/>
      <c r="G217" s="119" t="s">
        <v>314</v>
      </c>
      <c r="H217" s="119"/>
    </row>
    <row r="218" spans="1:8" s="147" customFormat="1" ht="68.400000000000006">
      <c r="A218" s="83"/>
      <c r="B218" s="294"/>
      <c r="C218" s="119"/>
      <c r="D218" s="252" t="s">
        <v>536</v>
      </c>
      <c r="E218" s="114"/>
      <c r="F218" s="149"/>
      <c r="G218" s="119" t="s">
        <v>314</v>
      </c>
      <c r="H218" s="119"/>
    </row>
    <row r="219" spans="1:8" s="147" customFormat="1">
      <c r="A219" s="83"/>
      <c r="B219" s="294"/>
      <c r="C219" s="119"/>
      <c r="D219" s="120"/>
      <c r="E219" s="114"/>
      <c r="F219" s="149"/>
      <c r="G219" s="119" t="s">
        <v>314</v>
      </c>
      <c r="H219" s="119"/>
    </row>
    <row r="220" spans="1:8" s="147" customFormat="1">
      <c r="A220" s="83"/>
      <c r="B220" s="294"/>
      <c r="C220" s="119"/>
      <c r="D220" s="120" t="s">
        <v>530</v>
      </c>
      <c r="E220" s="114" t="s">
        <v>77</v>
      </c>
      <c r="F220" s="149">
        <v>60</v>
      </c>
      <c r="G220" s="183"/>
      <c r="H220" s="261">
        <f>+F220*G220</f>
        <v>0</v>
      </c>
    </row>
    <row r="221" spans="1:8" s="147" customFormat="1">
      <c r="A221" s="83"/>
      <c r="B221" s="294"/>
      <c r="C221" s="119"/>
      <c r="D221" s="120"/>
      <c r="E221" s="114"/>
      <c r="F221" s="149"/>
      <c r="G221" s="119"/>
      <c r="H221" s="119"/>
    </row>
    <row r="222" spans="1:8" s="147" customFormat="1">
      <c r="A222" s="83"/>
      <c r="B222" s="294"/>
      <c r="C222" s="119"/>
      <c r="D222" s="120" t="s">
        <v>531</v>
      </c>
      <c r="E222" s="114" t="s">
        <v>77</v>
      </c>
      <c r="F222" s="149">
        <v>350</v>
      </c>
      <c r="G222" s="183"/>
      <c r="H222" s="261">
        <f>+F222*G222</f>
        <v>0</v>
      </c>
    </row>
    <row r="223" spans="1:8" s="147" customFormat="1">
      <c r="A223" s="83"/>
      <c r="B223" s="294"/>
      <c r="C223" s="119"/>
      <c r="D223" s="120"/>
      <c r="E223" s="114"/>
      <c r="F223" s="149"/>
      <c r="G223" s="119"/>
      <c r="H223" s="119"/>
    </row>
    <row r="224" spans="1:8" s="147" customFormat="1">
      <c r="A224" s="83"/>
      <c r="B224" s="290" t="s">
        <v>544</v>
      </c>
      <c r="C224" s="119"/>
      <c r="D224" s="120" t="s">
        <v>537</v>
      </c>
      <c r="E224" s="114"/>
      <c r="F224" s="149"/>
      <c r="G224" s="119"/>
      <c r="H224" s="119"/>
    </row>
    <row r="225" spans="1:8" s="147" customFormat="1">
      <c r="A225" s="83"/>
      <c r="B225" s="294"/>
      <c r="C225" s="119"/>
      <c r="D225" s="120"/>
      <c r="E225" s="114"/>
      <c r="F225" s="149"/>
      <c r="G225" s="119"/>
      <c r="H225" s="119"/>
    </row>
    <row r="226" spans="1:8" s="147" customFormat="1" ht="136.80000000000001">
      <c r="A226" s="83"/>
      <c r="B226" s="294"/>
      <c r="C226" s="119"/>
      <c r="D226" s="252" t="s">
        <v>538</v>
      </c>
      <c r="E226" s="114" t="s">
        <v>77</v>
      </c>
      <c r="F226" s="149">
        <v>110</v>
      </c>
      <c r="G226" s="183"/>
      <c r="H226" s="261">
        <f>+F226*G226</f>
        <v>0</v>
      </c>
    </row>
    <row r="227" spans="1:8" s="147" customFormat="1">
      <c r="A227" s="83"/>
      <c r="B227" s="294"/>
      <c r="C227" s="119"/>
      <c r="D227" s="120"/>
      <c r="E227" s="114"/>
      <c r="F227" s="149"/>
      <c r="G227" s="119" t="s">
        <v>314</v>
      </c>
      <c r="H227" s="119"/>
    </row>
    <row r="228" spans="1:8" s="147" customFormat="1">
      <c r="A228" s="83"/>
      <c r="B228" s="294" t="s">
        <v>545</v>
      </c>
      <c r="C228" s="119"/>
      <c r="D228" s="120" t="s">
        <v>539</v>
      </c>
      <c r="E228" s="114"/>
      <c r="F228" s="149"/>
      <c r="G228" s="119" t="s">
        <v>314</v>
      </c>
      <c r="H228" s="119"/>
    </row>
    <row r="229" spans="1:8" s="147" customFormat="1">
      <c r="A229" s="83"/>
      <c r="B229" s="119"/>
      <c r="C229" s="119"/>
      <c r="D229" s="120"/>
      <c r="E229" s="114"/>
      <c r="F229" s="149"/>
      <c r="G229" s="119" t="s">
        <v>314</v>
      </c>
      <c r="H229" s="119"/>
    </row>
    <row r="230" spans="1:8" s="147" customFormat="1" ht="45.6">
      <c r="A230" s="83"/>
      <c r="B230" s="119"/>
      <c r="C230" s="119"/>
      <c r="D230" s="120" t="s">
        <v>540</v>
      </c>
      <c r="E230" s="114" t="s">
        <v>44</v>
      </c>
      <c r="F230" s="149">
        <v>10</v>
      </c>
      <c r="G230" s="183"/>
      <c r="H230" s="261">
        <f>+F230*G230</f>
        <v>0</v>
      </c>
    </row>
    <row r="231" spans="1:8" s="147" customFormat="1">
      <c r="A231" s="83"/>
      <c r="B231" s="119"/>
      <c r="C231" s="119"/>
      <c r="D231" s="120"/>
      <c r="E231" s="114"/>
      <c r="F231" s="149"/>
      <c r="G231" s="119"/>
      <c r="H231" s="119"/>
    </row>
    <row r="232" spans="1:8" s="147" customFormat="1" ht="34.200000000000003">
      <c r="A232" s="83"/>
      <c r="B232" s="119"/>
      <c r="C232" s="119"/>
      <c r="D232" s="120" t="s">
        <v>541</v>
      </c>
      <c r="E232" s="114" t="s">
        <v>44</v>
      </c>
      <c r="F232" s="149">
        <v>80</v>
      </c>
      <c r="G232" s="183"/>
      <c r="H232" s="261">
        <f>+F232*G232</f>
        <v>0</v>
      </c>
    </row>
    <row r="233" spans="1:8" s="147" customFormat="1">
      <c r="A233" s="83"/>
      <c r="B233" s="159" t="s">
        <v>766</v>
      </c>
      <c r="C233" s="145"/>
      <c r="D233" s="146"/>
      <c r="E233" s="106"/>
      <c r="F233" s="266"/>
      <c r="G233" s="251"/>
      <c r="H233" s="23">
        <f>SUM(H203:H232)</f>
        <v>0</v>
      </c>
    </row>
    <row r="234" spans="1:8" s="147" customFormat="1">
      <c r="A234" s="83"/>
      <c r="B234" s="48"/>
      <c r="C234" s="48"/>
      <c r="D234" s="130">
        <v>306</v>
      </c>
      <c r="E234" s="99"/>
      <c r="F234" s="264"/>
      <c r="G234" s="99"/>
      <c r="H234" s="48"/>
    </row>
    <row r="235" spans="1:8" s="147" customFormat="1">
      <c r="A235" s="83"/>
      <c r="B235" s="95" t="s">
        <v>190</v>
      </c>
      <c r="C235" s="35"/>
      <c r="D235" s="35"/>
      <c r="E235" s="96"/>
      <c r="F235" s="263"/>
      <c r="G235" s="96"/>
      <c r="H235" s="35"/>
    </row>
    <row r="236" spans="1:8" s="147" customFormat="1">
      <c r="A236" s="83"/>
      <c r="B236" s="95" t="str">
        <f>B199</f>
        <v>SECTION C - ADDITIONAL SCOPE - RIVONIA ROAD</v>
      </c>
      <c r="C236" s="35"/>
      <c r="D236" s="35"/>
      <c r="E236" s="96"/>
      <c r="F236" s="263"/>
      <c r="G236" s="96"/>
      <c r="H236" s="35"/>
    </row>
    <row r="237" spans="1:8" s="147" customFormat="1">
      <c r="A237" s="83"/>
      <c r="B237" s="48"/>
      <c r="C237" s="48"/>
      <c r="D237" s="48"/>
      <c r="E237" s="99"/>
      <c r="F237" s="264"/>
      <c r="G237" s="99"/>
      <c r="H237" s="101"/>
    </row>
    <row r="238" spans="1:8" s="147" customFormat="1">
      <c r="A238" s="83"/>
      <c r="B238" s="102" t="s">
        <v>1</v>
      </c>
      <c r="C238" s="102" t="s">
        <v>2</v>
      </c>
      <c r="D238" s="102" t="s">
        <v>3</v>
      </c>
      <c r="E238" s="102" t="s">
        <v>4</v>
      </c>
      <c r="F238" s="265" t="s">
        <v>5</v>
      </c>
      <c r="G238" s="102" t="s">
        <v>6</v>
      </c>
      <c r="H238" s="9" t="s">
        <v>7</v>
      </c>
    </row>
    <row r="239" spans="1:8" s="147" customFormat="1">
      <c r="A239" s="83"/>
      <c r="B239" s="25"/>
      <c r="C239" s="142"/>
      <c r="D239" s="20" t="s">
        <v>208</v>
      </c>
      <c r="E239" s="106"/>
      <c r="F239" s="266"/>
      <c r="G239" s="106"/>
      <c r="H239" s="25"/>
    </row>
    <row r="240" spans="1:8" s="147" customFormat="1">
      <c r="A240" s="83"/>
      <c r="B240" s="188" t="s">
        <v>349</v>
      </c>
      <c r="C240" s="143"/>
      <c r="D240" s="249" t="s">
        <v>209</v>
      </c>
      <c r="E240" s="87"/>
      <c r="F240" s="281"/>
      <c r="G240" s="305"/>
      <c r="H240" s="305"/>
    </row>
    <row r="241" spans="1:8" s="147" customFormat="1">
      <c r="A241" s="83"/>
      <c r="B241" s="188"/>
      <c r="C241" s="119"/>
      <c r="D241" s="249"/>
      <c r="E241" s="87"/>
      <c r="F241" s="281"/>
      <c r="G241" s="305"/>
      <c r="H241" s="305"/>
    </row>
    <row r="242" spans="1:8" s="147" customFormat="1" ht="34.200000000000003">
      <c r="A242" s="83"/>
      <c r="B242" s="188"/>
      <c r="C242" s="115"/>
      <c r="D242" s="249" t="s">
        <v>350</v>
      </c>
      <c r="E242" s="87"/>
      <c r="F242" s="281"/>
      <c r="G242" s="305"/>
      <c r="H242" s="305"/>
    </row>
    <row r="243" spans="1:8" s="147" customFormat="1">
      <c r="A243" s="83"/>
      <c r="B243" s="119"/>
      <c r="C243" s="115"/>
      <c r="D243" s="86"/>
      <c r="E243" s="87"/>
      <c r="F243" s="281"/>
      <c r="G243" s="305"/>
      <c r="H243" s="305"/>
    </row>
    <row r="244" spans="1:8" s="147" customFormat="1">
      <c r="A244" s="83"/>
      <c r="B244" s="119" t="s">
        <v>351</v>
      </c>
      <c r="C244" s="115"/>
      <c r="D244" s="249" t="s">
        <v>352</v>
      </c>
      <c r="E244" s="87"/>
      <c r="F244" s="281"/>
      <c r="G244" s="305"/>
      <c r="H244" s="305"/>
    </row>
    <row r="245" spans="1:8" s="147" customFormat="1">
      <c r="A245" s="83"/>
      <c r="B245" s="188"/>
      <c r="C245" s="120"/>
      <c r="D245" s="86"/>
      <c r="E245" s="87"/>
      <c r="F245" s="281"/>
      <c r="G245" s="305"/>
      <c r="H245" s="305"/>
    </row>
    <row r="246" spans="1:8" s="147" customFormat="1" ht="22.8">
      <c r="A246" s="83"/>
      <c r="B246" s="188"/>
      <c r="C246" s="115"/>
      <c r="D246" s="249" t="s">
        <v>353</v>
      </c>
      <c r="E246" s="87"/>
      <c r="F246" s="281"/>
      <c r="G246" s="305"/>
      <c r="H246" s="305"/>
    </row>
    <row r="247" spans="1:8" s="147" customFormat="1">
      <c r="A247" s="83"/>
      <c r="B247" s="188"/>
      <c r="C247" s="120"/>
      <c r="D247" s="86"/>
      <c r="E247" s="87"/>
      <c r="F247" s="281"/>
      <c r="G247" s="305"/>
      <c r="H247" s="305"/>
    </row>
    <row r="248" spans="1:8" s="147" customFormat="1">
      <c r="A248" s="83"/>
      <c r="B248" s="188"/>
      <c r="C248" s="115"/>
      <c r="D248" s="249" t="s">
        <v>354</v>
      </c>
      <c r="E248" s="248" t="s">
        <v>15</v>
      </c>
      <c r="F248" s="281">
        <v>402</v>
      </c>
      <c r="G248" s="276"/>
      <c r="H248" s="278">
        <f>F248*G248</f>
        <v>0</v>
      </c>
    </row>
    <row r="249" spans="1:8" s="147" customFormat="1">
      <c r="A249" s="83"/>
      <c r="B249" s="188"/>
      <c r="C249" s="120"/>
      <c r="D249" s="86"/>
      <c r="E249" s="87"/>
      <c r="F249" s="281"/>
      <c r="G249" s="305"/>
      <c r="H249" s="279"/>
    </row>
    <row r="250" spans="1:8" s="147" customFormat="1" ht="22.8">
      <c r="A250" s="83"/>
      <c r="B250" s="188" t="s">
        <v>759</v>
      </c>
      <c r="C250" s="115"/>
      <c r="D250" s="86" t="s">
        <v>355</v>
      </c>
      <c r="E250" s="248"/>
      <c r="F250" s="281"/>
      <c r="G250" s="305"/>
      <c r="H250" s="279"/>
    </row>
    <row r="251" spans="1:8" s="147" customFormat="1">
      <c r="A251" s="83"/>
      <c r="B251" s="188"/>
      <c r="C251" s="115"/>
      <c r="D251" s="86"/>
      <c r="E251" s="87"/>
      <c r="F251" s="281"/>
      <c r="G251" s="305"/>
      <c r="H251" s="279"/>
    </row>
    <row r="252" spans="1:8" s="147" customFormat="1">
      <c r="A252" s="83"/>
      <c r="B252" s="188"/>
      <c r="C252" s="115"/>
      <c r="D252" s="86" t="s">
        <v>356</v>
      </c>
      <c r="E252" s="248" t="s">
        <v>15</v>
      </c>
      <c r="F252" s="281">
        <v>6525</v>
      </c>
      <c r="G252" s="277"/>
      <c r="H252" s="278">
        <f>+F252*G252</f>
        <v>0</v>
      </c>
    </row>
    <row r="253" spans="1:8" s="147" customFormat="1">
      <c r="A253" s="83"/>
      <c r="B253" s="188"/>
      <c r="C253" s="115"/>
      <c r="D253" s="86"/>
      <c r="E253" s="248"/>
      <c r="F253" s="281"/>
      <c r="G253" s="305"/>
      <c r="H253" s="278"/>
    </row>
    <row r="254" spans="1:8" s="147" customFormat="1">
      <c r="A254" s="83"/>
      <c r="B254" s="188"/>
      <c r="C254" s="115"/>
      <c r="D254" s="86" t="s">
        <v>357</v>
      </c>
      <c r="E254" s="248" t="s">
        <v>15</v>
      </c>
      <c r="F254" s="281">
        <v>201</v>
      </c>
      <c r="G254" s="277"/>
      <c r="H254" s="278">
        <f>+F254*G254</f>
        <v>0</v>
      </c>
    </row>
    <row r="255" spans="1:8" s="147" customFormat="1">
      <c r="A255" s="83"/>
      <c r="B255" s="188"/>
      <c r="C255" s="115"/>
      <c r="D255" s="86"/>
      <c r="E255" s="87"/>
      <c r="F255" s="281"/>
      <c r="G255" s="305"/>
      <c r="H255" s="279"/>
    </row>
    <row r="256" spans="1:8" s="147" customFormat="1">
      <c r="A256" s="83"/>
      <c r="B256" s="188"/>
      <c r="C256" s="115"/>
      <c r="D256" s="86" t="s">
        <v>358</v>
      </c>
      <c r="E256" s="248" t="s">
        <v>15</v>
      </c>
      <c r="F256" s="281">
        <v>327</v>
      </c>
      <c r="G256" s="277"/>
      <c r="H256" s="278">
        <f>+F256*G256</f>
        <v>0</v>
      </c>
    </row>
    <row r="257" spans="1:8" s="147" customFormat="1">
      <c r="A257" s="83"/>
      <c r="B257" s="188"/>
      <c r="C257" s="115"/>
      <c r="D257" s="86"/>
      <c r="E257" s="87"/>
      <c r="F257" s="281"/>
      <c r="G257" s="305"/>
      <c r="H257" s="279"/>
    </row>
    <row r="258" spans="1:8" s="147" customFormat="1">
      <c r="A258" s="83"/>
      <c r="B258" s="188"/>
      <c r="C258" s="115"/>
      <c r="D258" s="306" t="s">
        <v>359</v>
      </c>
      <c r="E258" s="248" t="s">
        <v>15</v>
      </c>
      <c r="F258" s="281">
        <v>163</v>
      </c>
      <c r="G258" s="277"/>
      <c r="H258" s="278">
        <f>+F258*G258</f>
        <v>0</v>
      </c>
    </row>
    <row r="259" spans="1:8" s="147" customFormat="1">
      <c r="A259" s="83"/>
      <c r="B259" s="188"/>
      <c r="C259" s="115"/>
      <c r="D259" s="86"/>
      <c r="E259" s="87"/>
      <c r="F259" s="281"/>
      <c r="G259" s="305"/>
      <c r="H259" s="279"/>
    </row>
    <row r="260" spans="1:8" s="147" customFormat="1" ht="22.8">
      <c r="A260" s="83"/>
      <c r="B260" s="188" t="s">
        <v>360</v>
      </c>
      <c r="C260" s="115"/>
      <c r="D260" s="249" t="s">
        <v>361</v>
      </c>
      <c r="E260" s="87"/>
      <c r="F260" s="281"/>
      <c r="G260" s="305"/>
      <c r="H260" s="279"/>
    </row>
    <row r="261" spans="1:8" s="147" customFormat="1">
      <c r="A261" s="83"/>
      <c r="B261" s="188"/>
      <c r="C261" s="115"/>
      <c r="D261" s="86"/>
      <c r="E261" s="87"/>
      <c r="F261" s="281"/>
      <c r="G261" s="305"/>
      <c r="H261" s="279"/>
    </row>
    <row r="262" spans="1:8" s="147" customFormat="1">
      <c r="A262" s="83"/>
      <c r="B262" s="119"/>
      <c r="C262" s="115"/>
      <c r="D262" s="249" t="s">
        <v>362</v>
      </c>
      <c r="E262" s="87"/>
      <c r="F262" s="281"/>
      <c r="G262" s="305"/>
      <c r="H262" s="279"/>
    </row>
    <row r="263" spans="1:8" s="147" customFormat="1">
      <c r="A263" s="83"/>
      <c r="B263" s="119"/>
      <c r="C263" s="115"/>
      <c r="D263" s="86"/>
      <c r="E263" s="87"/>
      <c r="F263" s="281"/>
      <c r="G263" s="305"/>
      <c r="H263" s="279"/>
    </row>
    <row r="264" spans="1:8" s="147" customFormat="1">
      <c r="A264" s="83"/>
      <c r="B264" s="119"/>
      <c r="C264" s="115"/>
      <c r="D264" s="249" t="s">
        <v>363</v>
      </c>
      <c r="E264" s="248" t="s">
        <v>15</v>
      </c>
      <c r="F264" s="281">
        <v>653</v>
      </c>
      <c r="G264" s="276"/>
      <c r="H264" s="278">
        <f>+F264*G264</f>
        <v>0</v>
      </c>
    </row>
    <row r="265" spans="1:8" s="147" customFormat="1">
      <c r="A265" s="83"/>
      <c r="B265" s="119"/>
      <c r="C265" s="115"/>
      <c r="D265" s="249"/>
      <c r="E265" s="248"/>
      <c r="F265" s="281"/>
      <c r="G265" s="301"/>
      <c r="H265" s="278"/>
    </row>
    <row r="266" spans="1:8" s="147" customFormat="1">
      <c r="A266" s="83"/>
      <c r="B266" s="119"/>
      <c r="C266" s="115"/>
      <c r="D266" s="249" t="s">
        <v>364</v>
      </c>
      <c r="E266" s="248" t="s">
        <v>15</v>
      </c>
      <c r="F266" s="281">
        <v>65</v>
      </c>
      <c r="G266" s="276"/>
      <c r="H266" s="278">
        <f>+F266*G266</f>
        <v>0</v>
      </c>
    </row>
    <row r="267" spans="1:8" s="147" customFormat="1">
      <c r="A267" s="83"/>
      <c r="B267" s="119"/>
      <c r="C267" s="115"/>
      <c r="D267" s="249"/>
      <c r="E267" s="248"/>
      <c r="F267" s="281"/>
      <c r="G267" s="301"/>
      <c r="H267" s="278"/>
    </row>
    <row r="268" spans="1:8" s="147" customFormat="1">
      <c r="A268" s="83"/>
      <c r="B268" s="119"/>
      <c r="C268" s="115"/>
      <c r="D268" s="249" t="s">
        <v>365</v>
      </c>
      <c r="E268" s="248" t="s">
        <v>15</v>
      </c>
      <c r="F268" s="281">
        <v>33</v>
      </c>
      <c r="G268" s="276"/>
      <c r="H268" s="278">
        <f>+F268*G268</f>
        <v>0</v>
      </c>
    </row>
    <row r="269" spans="1:8" s="147" customFormat="1">
      <c r="A269" s="83"/>
      <c r="B269" s="119"/>
      <c r="C269" s="115"/>
      <c r="D269" s="86"/>
      <c r="E269" s="87"/>
      <c r="F269" s="281"/>
      <c r="G269" s="305"/>
      <c r="H269" s="279"/>
    </row>
    <row r="270" spans="1:8" s="147" customFormat="1" ht="22.8">
      <c r="A270" s="83"/>
      <c r="B270" s="119" t="s">
        <v>366</v>
      </c>
      <c r="C270" s="115"/>
      <c r="D270" s="249" t="s">
        <v>367</v>
      </c>
      <c r="E270" s="87"/>
      <c r="F270" s="281"/>
      <c r="G270" s="305"/>
      <c r="H270" s="279"/>
    </row>
    <row r="271" spans="1:8" s="147" customFormat="1">
      <c r="A271" s="83"/>
      <c r="B271" s="119"/>
      <c r="C271" s="115"/>
      <c r="D271" s="86"/>
      <c r="E271" s="87"/>
      <c r="F271" s="281"/>
      <c r="G271" s="305"/>
      <c r="H271" s="279"/>
    </row>
    <row r="272" spans="1:8" s="147" customFormat="1">
      <c r="A272" s="83"/>
      <c r="B272" s="115"/>
      <c r="C272" s="115"/>
      <c r="D272" s="249" t="s">
        <v>368</v>
      </c>
      <c r="E272" s="248" t="s">
        <v>15</v>
      </c>
      <c r="F272" s="281">
        <v>327</v>
      </c>
      <c r="G272" s="276"/>
      <c r="H272" s="278">
        <f>+F272*G272</f>
        <v>0</v>
      </c>
    </row>
    <row r="273" spans="1:8" s="147" customFormat="1">
      <c r="A273" s="83"/>
      <c r="B273" s="115"/>
      <c r="C273" s="115"/>
      <c r="D273" s="115"/>
      <c r="E273" s="114"/>
      <c r="F273" s="149"/>
      <c r="G273" s="113"/>
      <c r="H273" s="115"/>
    </row>
    <row r="274" spans="1:8" s="147" customFormat="1" ht="22.8">
      <c r="A274" s="83"/>
      <c r="B274" s="254" t="s">
        <v>223</v>
      </c>
      <c r="C274" s="115"/>
      <c r="D274" s="249" t="s">
        <v>369</v>
      </c>
      <c r="E274" s="87"/>
      <c r="F274" s="281"/>
      <c r="G274" s="305"/>
      <c r="H274" s="279"/>
    </row>
    <row r="275" spans="1:8" s="147" customFormat="1">
      <c r="A275" s="83"/>
      <c r="B275" s="85"/>
      <c r="C275" s="115"/>
      <c r="D275" s="86"/>
      <c r="E275" s="87"/>
      <c r="F275" s="281"/>
      <c r="G275" s="305"/>
      <c r="H275" s="279"/>
    </row>
    <row r="276" spans="1:8" s="147" customFormat="1" ht="22.8">
      <c r="A276" s="83"/>
      <c r="B276" s="85"/>
      <c r="C276" s="115"/>
      <c r="D276" s="249" t="s">
        <v>370</v>
      </c>
      <c r="E276" s="248" t="s">
        <v>15</v>
      </c>
      <c r="F276" s="281">
        <v>1797</v>
      </c>
      <c r="G276" s="276"/>
      <c r="H276" s="278">
        <f>+F276*G276</f>
        <v>0</v>
      </c>
    </row>
    <row r="277" spans="1:8" s="147" customFormat="1">
      <c r="A277" s="83"/>
      <c r="B277" s="85"/>
      <c r="C277" s="115"/>
      <c r="D277" s="249"/>
      <c r="E277" s="248"/>
      <c r="F277" s="281"/>
      <c r="G277" s="301"/>
      <c r="H277" s="278"/>
    </row>
    <row r="278" spans="1:8" s="147" customFormat="1" ht="22.8">
      <c r="A278" s="83"/>
      <c r="B278" s="85"/>
      <c r="C278" s="115"/>
      <c r="D278" s="249" t="s">
        <v>371</v>
      </c>
      <c r="E278" s="248" t="s">
        <v>15</v>
      </c>
      <c r="F278" s="281">
        <v>201</v>
      </c>
      <c r="G278" s="276"/>
      <c r="H278" s="278">
        <f>+F278*G278</f>
        <v>0</v>
      </c>
    </row>
    <row r="279" spans="1:8" s="147" customFormat="1">
      <c r="A279" s="83"/>
      <c r="B279" s="85"/>
      <c r="C279" s="115"/>
      <c r="D279" s="86"/>
      <c r="E279" s="87"/>
      <c r="F279" s="281"/>
      <c r="G279" s="305"/>
      <c r="H279" s="279"/>
    </row>
    <row r="280" spans="1:8" s="147" customFormat="1">
      <c r="A280" s="83"/>
      <c r="B280" s="125"/>
      <c r="C280" s="125"/>
      <c r="D280" s="55"/>
      <c r="E280" s="124"/>
      <c r="F280" s="267"/>
      <c r="G280" s="123"/>
      <c r="H280" s="125"/>
    </row>
    <row r="281" spans="1:8" s="147" customFormat="1">
      <c r="A281" s="83"/>
      <c r="B281" s="126" t="s">
        <v>173</v>
      </c>
      <c r="C281" s="145"/>
      <c r="D281" s="146"/>
      <c r="E281" s="106"/>
      <c r="F281" s="266"/>
      <c r="G281" s="106"/>
      <c r="H281" s="23">
        <f>SUM(H242:H280)</f>
        <v>0</v>
      </c>
    </row>
    <row r="282" spans="1:8" s="147" customFormat="1">
      <c r="A282" s="83"/>
      <c r="B282" s="48"/>
      <c r="C282" s="48"/>
      <c r="D282" s="130">
        <v>307</v>
      </c>
      <c r="E282" s="99"/>
      <c r="F282" s="264"/>
      <c r="G282" s="99"/>
      <c r="H282" s="48"/>
    </row>
    <row r="283" spans="1:8" s="147" customFormat="1">
      <c r="A283" s="83"/>
      <c r="B283" s="95" t="s">
        <v>190</v>
      </c>
      <c r="C283" s="35"/>
      <c r="D283" s="35"/>
      <c r="E283" s="96"/>
      <c r="F283" s="263"/>
      <c r="G283" s="96"/>
      <c r="H283" s="35"/>
    </row>
    <row r="284" spans="1:8" s="147" customFormat="1">
      <c r="A284" s="83"/>
      <c r="B284" s="95" t="str">
        <f>B236</f>
        <v>SECTION C - ADDITIONAL SCOPE - RIVONIA ROAD</v>
      </c>
      <c r="C284" s="35"/>
      <c r="D284" s="35"/>
      <c r="E284" s="96"/>
      <c r="F284" s="263"/>
      <c r="G284" s="96"/>
      <c r="H284" s="35"/>
    </row>
    <row r="285" spans="1:8" s="147" customFormat="1">
      <c r="A285" s="83"/>
      <c r="B285" s="48"/>
      <c r="C285" s="48"/>
      <c r="D285" s="48"/>
      <c r="E285" s="99"/>
      <c r="F285" s="264"/>
      <c r="G285" s="99"/>
      <c r="H285" s="101"/>
    </row>
    <row r="286" spans="1:8" s="147" customFormat="1">
      <c r="A286" s="83"/>
      <c r="B286" s="102" t="s">
        <v>1</v>
      </c>
      <c r="C286" s="102" t="s">
        <v>2</v>
      </c>
      <c r="D286" s="102" t="s">
        <v>3</v>
      </c>
      <c r="E286" s="102" t="s">
        <v>4</v>
      </c>
      <c r="F286" s="265" t="s">
        <v>5</v>
      </c>
      <c r="G286" s="102" t="s">
        <v>6</v>
      </c>
      <c r="H286" s="9" t="s">
        <v>7</v>
      </c>
    </row>
    <row r="287" spans="1:8" s="147" customFormat="1">
      <c r="A287" s="83"/>
      <c r="B287" s="25"/>
      <c r="C287" s="142"/>
      <c r="D287" s="20" t="s">
        <v>208</v>
      </c>
      <c r="E287" s="106"/>
      <c r="F287" s="266"/>
      <c r="G287" s="106"/>
      <c r="H287" s="25">
        <f>H281</f>
        <v>0</v>
      </c>
    </row>
    <row r="288" spans="1:8" s="147" customFormat="1">
      <c r="A288" s="83"/>
      <c r="B288" s="188" t="s">
        <v>349</v>
      </c>
      <c r="C288" s="143"/>
      <c r="D288" s="249" t="s">
        <v>209</v>
      </c>
      <c r="E288" s="87"/>
      <c r="F288" s="281"/>
      <c r="G288" s="305"/>
      <c r="H288" s="305"/>
    </row>
    <row r="289" spans="1:8" s="147" customFormat="1">
      <c r="A289" s="83"/>
      <c r="B289" s="188"/>
      <c r="C289" s="119"/>
      <c r="D289" s="249"/>
      <c r="E289" s="87"/>
      <c r="F289" s="281"/>
      <c r="G289" s="305"/>
      <c r="H289" s="305"/>
    </row>
    <row r="290" spans="1:8" s="147" customFormat="1" ht="22.8">
      <c r="A290" s="83"/>
      <c r="B290" s="254" t="s">
        <v>372</v>
      </c>
      <c r="C290" s="115"/>
      <c r="D290" s="249" t="s">
        <v>373</v>
      </c>
      <c r="E290" s="87"/>
      <c r="F290" s="281"/>
      <c r="G290" s="305"/>
      <c r="H290" s="279"/>
    </row>
    <row r="291" spans="1:8" s="147" customFormat="1">
      <c r="A291" s="83"/>
      <c r="B291" s="85"/>
      <c r="C291" s="115"/>
      <c r="D291" s="86"/>
      <c r="E291" s="87"/>
      <c r="F291" s="281"/>
      <c r="G291" s="305"/>
      <c r="H291" s="279"/>
    </row>
    <row r="292" spans="1:8" s="147" customFormat="1">
      <c r="A292" s="83"/>
      <c r="B292" s="85"/>
      <c r="C292" s="115"/>
      <c r="D292" s="249" t="s">
        <v>374</v>
      </c>
      <c r="E292" s="248" t="s">
        <v>42</v>
      </c>
      <c r="F292" s="281">
        <v>180</v>
      </c>
      <c r="G292" s="276"/>
      <c r="H292" s="278">
        <f>+F292*G292</f>
        <v>0</v>
      </c>
    </row>
    <row r="293" spans="1:8" s="147" customFormat="1">
      <c r="A293" s="83"/>
      <c r="B293" s="85"/>
      <c r="C293" s="115"/>
      <c r="D293" s="86"/>
      <c r="E293" s="87"/>
      <c r="F293" s="281"/>
      <c r="G293" s="305"/>
      <c r="H293" s="279"/>
    </row>
    <row r="294" spans="1:8" s="147" customFormat="1">
      <c r="A294" s="83"/>
      <c r="B294" s="85"/>
      <c r="C294" s="115"/>
      <c r="D294" s="249" t="s">
        <v>375</v>
      </c>
      <c r="E294" s="248" t="s">
        <v>42</v>
      </c>
      <c r="F294" s="281">
        <v>180</v>
      </c>
      <c r="G294" s="276"/>
      <c r="H294" s="278">
        <f>+F294*G294</f>
        <v>0</v>
      </c>
    </row>
    <row r="295" spans="1:8" s="147" customFormat="1">
      <c r="A295" s="83"/>
      <c r="B295" s="85"/>
      <c r="C295" s="115"/>
      <c r="D295" s="86"/>
      <c r="E295" s="87"/>
      <c r="F295" s="281"/>
      <c r="G295" s="305"/>
      <c r="H295" s="279"/>
    </row>
    <row r="296" spans="1:8" s="147" customFormat="1">
      <c r="A296" s="83"/>
      <c r="B296" s="85"/>
      <c r="C296" s="115"/>
      <c r="D296" s="249" t="s">
        <v>376</v>
      </c>
      <c r="E296" s="248" t="s">
        <v>42</v>
      </c>
      <c r="F296" s="281">
        <v>1440</v>
      </c>
      <c r="G296" s="276"/>
      <c r="H296" s="278">
        <f>+F296*G296</f>
        <v>0</v>
      </c>
    </row>
    <row r="297" spans="1:8" s="147" customFormat="1">
      <c r="A297" s="83"/>
      <c r="B297" s="85"/>
      <c r="C297" s="115"/>
      <c r="D297" s="86"/>
      <c r="E297" s="87"/>
      <c r="F297" s="281"/>
      <c r="G297" s="305"/>
      <c r="H297" s="279"/>
    </row>
    <row r="298" spans="1:8" s="147" customFormat="1" ht="22.8">
      <c r="A298" s="83"/>
      <c r="B298" s="254" t="s">
        <v>377</v>
      </c>
      <c r="C298" s="115"/>
      <c r="D298" s="86" t="s">
        <v>378</v>
      </c>
      <c r="E298" s="87"/>
      <c r="F298" s="281"/>
      <c r="G298" s="305"/>
      <c r="H298" s="279"/>
    </row>
    <row r="299" spans="1:8" s="147" customFormat="1">
      <c r="A299" s="83"/>
      <c r="B299" s="85"/>
      <c r="C299" s="115"/>
      <c r="D299" s="86"/>
      <c r="E299" s="87"/>
      <c r="F299" s="281"/>
      <c r="G299" s="305"/>
      <c r="H299" s="279"/>
    </row>
    <row r="300" spans="1:8" s="147" customFormat="1">
      <c r="A300" s="83"/>
      <c r="B300" s="85"/>
      <c r="C300" s="115"/>
      <c r="D300" s="249" t="s">
        <v>379</v>
      </c>
      <c r="E300" s="248" t="s">
        <v>15</v>
      </c>
      <c r="F300" s="281">
        <v>201</v>
      </c>
      <c r="G300" s="277"/>
      <c r="H300" s="278">
        <f>+F300*G300</f>
        <v>0</v>
      </c>
    </row>
    <row r="301" spans="1:8" s="147" customFormat="1">
      <c r="A301" s="83"/>
      <c r="B301" s="85"/>
      <c r="C301" s="115"/>
      <c r="D301" s="86"/>
      <c r="E301" s="87"/>
      <c r="F301" s="281"/>
      <c r="G301" s="305"/>
      <c r="H301" s="279"/>
    </row>
    <row r="302" spans="1:8" s="147" customFormat="1">
      <c r="A302" s="83"/>
      <c r="B302" s="85"/>
      <c r="C302" s="115"/>
      <c r="D302" s="86" t="s">
        <v>380</v>
      </c>
      <c r="E302" s="248" t="s">
        <v>15</v>
      </c>
      <c r="F302" s="281">
        <v>201</v>
      </c>
      <c r="G302" s="277"/>
      <c r="H302" s="278">
        <f>+F302*G302</f>
        <v>0</v>
      </c>
    </row>
    <row r="303" spans="1:8" s="147" customFormat="1">
      <c r="A303" s="83"/>
      <c r="B303" s="85"/>
      <c r="C303" s="115"/>
      <c r="D303" s="86"/>
      <c r="E303" s="87"/>
      <c r="F303" s="281"/>
      <c r="G303" s="305"/>
      <c r="H303" s="279"/>
    </row>
    <row r="304" spans="1:8" s="147" customFormat="1" ht="22.8">
      <c r="A304" s="83"/>
      <c r="B304" s="254" t="s">
        <v>381</v>
      </c>
      <c r="C304" s="115"/>
      <c r="D304" s="86" t="s">
        <v>382</v>
      </c>
      <c r="E304" s="87"/>
      <c r="F304" s="281"/>
      <c r="G304" s="305"/>
      <c r="H304" s="279"/>
    </row>
    <row r="305" spans="1:8" s="147" customFormat="1">
      <c r="A305" s="83"/>
      <c r="B305" s="85"/>
      <c r="C305" s="115"/>
      <c r="D305" s="86"/>
      <c r="E305" s="87"/>
      <c r="F305" s="281"/>
      <c r="G305" s="305"/>
      <c r="H305" s="279"/>
    </row>
    <row r="306" spans="1:8" s="147" customFormat="1">
      <c r="A306" s="83"/>
      <c r="B306" s="85"/>
      <c r="C306" s="115"/>
      <c r="D306" s="249" t="s">
        <v>379</v>
      </c>
      <c r="E306" s="248" t="s">
        <v>15</v>
      </c>
      <c r="F306" s="281">
        <v>201</v>
      </c>
      <c r="G306" s="277"/>
      <c r="H306" s="278">
        <f>+F306*G306</f>
        <v>0</v>
      </c>
    </row>
    <row r="307" spans="1:8" s="147" customFormat="1">
      <c r="A307" s="83"/>
      <c r="B307" s="85"/>
      <c r="C307" s="115"/>
      <c r="D307" s="86"/>
      <c r="E307" s="87"/>
      <c r="F307" s="281"/>
      <c r="G307" s="305"/>
      <c r="H307" s="279"/>
    </row>
    <row r="308" spans="1:8" s="147" customFormat="1">
      <c r="A308" s="83"/>
      <c r="B308" s="85"/>
      <c r="C308" s="115"/>
      <c r="D308" s="86" t="s">
        <v>380</v>
      </c>
      <c r="E308" s="248" t="s">
        <v>15</v>
      </c>
      <c r="F308" s="281">
        <v>201</v>
      </c>
      <c r="G308" s="277"/>
      <c r="H308" s="278">
        <f>+F308*G308</f>
        <v>0</v>
      </c>
    </row>
    <row r="309" spans="1:8" s="147" customFormat="1">
      <c r="A309" s="83"/>
      <c r="B309" s="85"/>
      <c r="C309" s="115"/>
      <c r="D309" s="86"/>
      <c r="E309" s="87"/>
      <c r="F309" s="281"/>
      <c r="G309" s="305"/>
      <c r="H309" s="279"/>
    </row>
    <row r="310" spans="1:8" s="147" customFormat="1" ht="34.200000000000003">
      <c r="A310" s="83"/>
      <c r="B310" s="254" t="s">
        <v>383</v>
      </c>
      <c r="C310" s="115"/>
      <c r="D310" s="249" t="s">
        <v>384</v>
      </c>
      <c r="E310" s="87"/>
      <c r="F310" s="281"/>
      <c r="G310" s="305"/>
      <c r="H310" s="279"/>
    </row>
    <row r="311" spans="1:8" s="147" customFormat="1">
      <c r="A311" s="83"/>
      <c r="B311" s="115"/>
      <c r="C311" s="115"/>
      <c r="D311" s="86"/>
      <c r="E311" s="87"/>
      <c r="F311" s="281"/>
      <c r="G311" s="305"/>
      <c r="H311" s="279"/>
    </row>
    <row r="312" spans="1:8" s="147" customFormat="1" ht="22.8">
      <c r="A312" s="83"/>
      <c r="B312" s="115"/>
      <c r="C312" s="115"/>
      <c r="D312" s="249" t="s">
        <v>385</v>
      </c>
      <c r="E312" s="248" t="s">
        <v>15</v>
      </c>
      <c r="F312" s="281">
        <v>1797</v>
      </c>
      <c r="G312" s="276"/>
      <c r="H312" s="278">
        <f>+F312*G312</f>
        <v>0</v>
      </c>
    </row>
    <row r="313" spans="1:8" s="147" customFormat="1">
      <c r="A313" s="83"/>
      <c r="B313" s="115"/>
      <c r="C313" s="115"/>
      <c r="D313" s="249"/>
      <c r="E313" s="248"/>
      <c r="F313" s="281"/>
      <c r="G313" s="301"/>
      <c r="H313" s="278"/>
    </row>
    <row r="314" spans="1:8" s="147" customFormat="1">
      <c r="A314" s="83"/>
      <c r="B314" s="115"/>
      <c r="C314" s="115"/>
      <c r="D314" s="249"/>
      <c r="E314" s="248"/>
      <c r="F314" s="281"/>
      <c r="G314" s="301"/>
      <c r="H314" s="278"/>
    </row>
    <row r="315" spans="1:8" s="147" customFormat="1">
      <c r="A315" s="83"/>
      <c r="B315" s="115"/>
      <c r="C315" s="115"/>
      <c r="D315" s="249"/>
      <c r="E315" s="248"/>
      <c r="F315" s="281"/>
      <c r="G315" s="301"/>
      <c r="H315" s="278"/>
    </row>
    <row r="316" spans="1:8" s="147" customFormat="1">
      <c r="A316" s="83"/>
      <c r="B316" s="115"/>
      <c r="C316" s="115"/>
      <c r="D316" s="249"/>
      <c r="E316" s="248"/>
      <c r="F316" s="281"/>
      <c r="G316" s="301"/>
      <c r="H316" s="278"/>
    </row>
    <row r="317" spans="1:8" s="147" customFormat="1">
      <c r="A317" s="83"/>
      <c r="B317" s="115"/>
      <c r="C317" s="115"/>
      <c r="D317" s="249"/>
      <c r="E317" s="248"/>
      <c r="F317" s="281"/>
      <c r="G317" s="301"/>
      <c r="H317" s="278"/>
    </row>
    <row r="318" spans="1:8" s="147" customFormat="1">
      <c r="A318" s="83"/>
      <c r="B318" s="115"/>
      <c r="C318" s="115"/>
      <c r="D318" s="249"/>
      <c r="E318" s="248"/>
      <c r="F318" s="281"/>
      <c r="G318" s="301"/>
      <c r="H318" s="278"/>
    </row>
    <row r="319" spans="1:8" s="147" customFormat="1">
      <c r="A319" s="83"/>
      <c r="B319" s="115"/>
      <c r="C319" s="115"/>
      <c r="D319" s="249"/>
      <c r="E319" s="248"/>
      <c r="F319" s="281"/>
      <c r="G319" s="301"/>
      <c r="H319" s="278"/>
    </row>
    <row r="320" spans="1:8" s="147" customFormat="1">
      <c r="A320" s="83"/>
      <c r="B320" s="115"/>
      <c r="C320" s="115"/>
      <c r="D320" s="249"/>
      <c r="E320" s="248"/>
      <c r="F320" s="281"/>
      <c r="G320" s="301"/>
      <c r="H320" s="278"/>
    </row>
    <row r="321" spans="1:8" s="147" customFormat="1">
      <c r="A321" s="83"/>
      <c r="B321" s="115"/>
      <c r="C321" s="115"/>
      <c r="D321" s="249"/>
      <c r="E321" s="248"/>
      <c r="F321" s="281"/>
      <c r="G321" s="301"/>
      <c r="H321" s="278"/>
    </row>
    <row r="322" spans="1:8" s="147" customFormat="1">
      <c r="A322" s="83"/>
      <c r="B322" s="115"/>
      <c r="C322" s="115"/>
      <c r="D322" s="249"/>
      <c r="E322" s="248"/>
      <c r="F322" s="281"/>
      <c r="G322" s="301"/>
      <c r="H322" s="278"/>
    </row>
    <row r="323" spans="1:8" s="147" customFormat="1">
      <c r="A323" s="83"/>
      <c r="B323" s="115"/>
      <c r="C323" s="115"/>
      <c r="D323" s="249"/>
      <c r="E323" s="248"/>
      <c r="F323" s="281"/>
      <c r="G323" s="301"/>
      <c r="H323" s="278"/>
    </row>
    <row r="324" spans="1:8" s="147" customFormat="1">
      <c r="A324" s="83"/>
      <c r="B324" s="115"/>
      <c r="C324" s="115"/>
      <c r="D324" s="249"/>
      <c r="E324" s="248"/>
      <c r="F324" s="281"/>
      <c r="G324" s="301"/>
      <c r="H324" s="278"/>
    </row>
    <row r="325" spans="1:8" s="147" customFormat="1">
      <c r="A325" s="83"/>
      <c r="B325" s="125"/>
      <c r="C325" s="115"/>
      <c r="D325" s="86"/>
      <c r="E325" s="87"/>
      <c r="F325" s="281"/>
      <c r="G325" s="305"/>
      <c r="H325" s="279"/>
    </row>
    <row r="326" spans="1:8" s="147" customFormat="1">
      <c r="A326" s="83"/>
      <c r="B326" s="138" t="s">
        <v>28</v>
      </c>
      <c r="C326" s="145"/>
      <c r="D326" s="146"/>
      <c r="E326" s="106"/>
      <c r="F326" s="266"/>
      <c r="G326" s="106"/>
      <c r="H326" s="23">
        <f>SUM(H287:H325)</f>
        <v>0</v>
      </c>
    </row>
    <row r="327" spans="1:8" s="147" customFormat="1">
      <c r="A327" s="83"/>
      <c r="B327" s="48"/>
      <c r="C327" s="48"/>
      <c r="D327" s="130">
        <v>308</v>
      </c>
      <c r="E327" s="99"/>
      <c r="F327" s="264"/>
      <c r="G327" s="99"/>
      <c r="H327" s="48"/>
    </row>
    <row r="328" spans="1:8" s="147" customFormat="1">
      <c r="A328" s="83"/>
      <c r="B328" s="95" t="s">
        <v>190</v>
      </c>
      <c r="C328" s="35"/>
      <c r="D328" s="35"/>
      <c r="E328" s="96"/>
      <c r="F328" s="263"/>
      <c r="G328" s="96"/>
      <c r="H328" s="35"/>
    </row>
    <row r="329" spans="1:8" s="147" customFormat="1">
      <c r="A329" s="83"/>
      <c r="B329" s="95" t="str">
        <f>B199</f>
        <v>SECTION C - ADDITIONAL SCOPE - RIVONIA ROAD</v>
      </c>
      <c r="C329" s="35"/>
      <c r="D329" s="35"/>
      <c r="E329" s="96"/>
      <c r="F329" s="263"/>
      <c r="G329" s="96"/>
      <c r="H329" s="35"/>
    </row>
    <row r="330" spans="1:8" s="147" customFormat="1">
      <c r="A330" s="83"/>
      <c r="B330" s="48"/>
      <c r="C330" s="48"/>
      <c r="D330" s="48"/>
      <c r="E330" s="99"/>
      <c r="F330" s="264"/>
      <c r="G330" s="99"/>
      <c r="H330" s="101"/>
    </row>
    <row r="331" spans="1:8" s="147" customFormat="1">
      <c r="A331" s="83"/>
      <c r="B331" s="102" t="s">
        <v>1</v>
      </c>
      <c r="C331" s="102" t="s">
        <v>2</v>
      </c>
      <c r="D331" s="102" t="s">
        <v>3</v>
      </c>
      <c r="E331" s="102" t="s">
        <v>4</v>
      </c>
      <c r="F331" s="265" t="s">
        <v>5</v>
      </c>
      <c r="G331" s="102" t="s">
        <v>6</v>
      </c>
      <c r="H331" s="9" t="s">
        <v>7</v>
      </c>
    </row>
    <row r="332" spans="1:8" s="147" customFormat="1">
      <c r="A332" s="83"/>
      <c r="B332" s="25"/>
      <c r="C332" s="142"/>
      <c r="D332" s="20" t="s">
        <v>81</v>
      </c>
      <c r="E332" s="106"/>
      <c r="F332" s="266"/>
      <c r="G332" s="106"/>
      <c r="H332" s="25"/>
    </row>
    <row r="333" spans="1:8" s="147" customFormat="1">
      <c r="A333" s="83"/>
      <c r="B333" s="254" t="s">
        <v>82</v>
      </c>
      <c r="C333" s="143"/>
      <c r="D333" s="249" t="s">
        <v>83</v>
      </c>
      <c r="E333" s="87"/>
      <c r="F333" s="281"/>
      <c r="G333" s="305"/>
      <c r="H333" s="305"/>
    </row>
    <row r="334" spans="1:8" s="147" customFormat="1">
      <c r="A334" s="83"/>
      <c r="B334" s="85"/>
      <c r="C334" s="119"/>
      <c r="D334" s="86"/>
      <c r="E334" s="87"/>
      <c r="F334" s="281"/>
      <c r="G334" s="305"/>
      <c r="H334" s="305"/>
    </row>
    <row r="335" spans="1:8" s="147" customFormat="1" ht="22.8">
      <c r="A335" s="83"/>
      <c r="B335" s="254" t="s">
        <v>386</v>
      </c>
      <c r="C335" s="188"/>
      <c r="D335" s="249" t="s">
        <v>387</v>
      </c>
      <c r="E335" s="87"/>
      <c r="F335" s="281"/>
      <c r="G335" s="305"/>
      <c r="H335" s="305"/>
    </row>
    <row r="336" spans="1:8" s="147" customFormat="1">
      <c r="A336" s="83"/>
      <c r="B336" s="85"/>
      <c r="C336" s="115"/>
      <c r="D336" s="86"/>
      <c r="E336" s="87"/>
      <c r="F336" s="281"/>
      <c r="G336" s="305"/>
      <c r="H336" s="305"/>
    </row>
    <row r="337" spans="1:8" s="147" customFormat="1">
      <c r="A337" s="83"/>
      <c r="B337" s="85"/>
      <c r="C337" s="120"/>
      <c r="D337" s="249" t="s">
        <v>388</v>
      </c>
      <c r="E337" s="87"/>
      <c r="F337" s="281"/>
      <c r="G337" s="305"/>
      <c r="H337" s="305"/>
    </row>
    <row r="338" spans="1:8" s="147" customFormat="1">
      <c r="A338" s="83"/>
      <c r="B338" s="85"/>
      <c r="C338" s="115"/>
      <c r="D338" s="86"/>
      <c r="E338" s="87"/>
      <c r="F338" s="281"/>
      <c r="G338" s="305"/>
      <c r="H338" s="305"/>
    </row>
    <row r="339" spans="1:8" s="147" customFormat="1" ht="22.8">
      <c r="A339" s="83"/>
      <c r="B339" s="85"/>
      <c r="C339" s="120"/>
      <c r="D339" s="249" t="s">
        <v>389</v>
      </c>
      <c r="E339" s="248" t="s">
        <v>15</v>
      </c>
      <c r="F339" s="281">
        <v>1497</v>
      </c>
      <c r="G339" s="276"/>
      <c r="H339" s="278">
        <f>+F339*G339</f>
        <v>0</v>
      </c>
    </row>
    <row r="340" spans="1:8" s="147" customFormat="1">
      <c r="A340" s="83"/>
      <c r="B340" s="85"/>
      <c r="C340" s="115"/>
      <c r="D340" s="249"/>
      <c r="E340" s="248"/>
      <c r="F340" s="281"/>
      <c r="G340" s="301"/>
      <c r="H340" s="278"/>
    </row>
    <row r="341" spans="1:8" s="147" customFormat="1" ht="22.8">
      <c r="A341" s="83"/>
      <c r="B341" s="85"/>
      <c r="C341" s="120"/>
      <c r="D341" s="249" t="s">
        <v>390</v>
      </c>
      <c r="E341" s="248" t="s">
        <v>15</v>
      </c>
      <c r="F341" s="281">
        <f>F339*0.5</f>
        <v>749</v>
      </c>
      <c r="G341" s="276"/>
      <c r="H341" s="278">
        <f>+F341*G341</f>
        <v>0</v>
      </c>
    </row>
    <row r="342" spans="1:8" s="147" customFormat="1">
      <c r="A342" s="83"/>
      <c r="B342" s="85"/>
      <c r="C342" s="115"/>
      <c r="D342" s="86"/>
      <c r="E342" s="87"/>
      <c r="F342" s="281"/>
      <c r="G342" s="305"/>
      <c r="H342" s="279"/>
    </row>
    <row r="343" spans="1:8" s="147" customFormat="1" ht="22.8">
      <c r="A343" s="83"/>
      <c r="B343" s="85"/>
      <c r="C343" s="202"/>
      <c r="D343" s="249" t="s">
        <v>391</v>
      </c>
      <c r="E343" s="87"/>
      <c r="F343" s="281"/>
      <c r="G343" s="305"/>
      <c r="H343" s="279"/>
    </row>
    <row r="344" spans="1:8" s="147" customFormat="1">
      <c r="A344" s="83"/>
      <c r="B344" s="85"/>
      <c r="C344" s="115"/>
      <c r="D344" s="86"/>
      <c r="E344" s="87"/>
      <c r="F344" s="281"/>
      <c r="G344" s="305"/>
      <c r="H344" s="279"/>
    </row>
    <row r="345" spans="1:8" s="147" customFormat="1" ht="22.8">
      <c r="A345" s="83"/>
      <c r="B345" s="85"/>
      <c r="C345" s="115"/>
      <c r="D345" s="249" t="s">
        <v>392</v>
      </c>
      <c r="E345" s="248" t="s">
        <v>15</v>
      </c>
      <c r="F345" s="281">
        <v>2997</v>
      </c>
      <c r="G345" s="276"/>
      <c r="H345" s="278">
        <f>+F345*G345</f>
        <v>0</v>
      </c>
    </row>
    <row r="346" spans="1:8" s="147" customFormat="1">
      <c r="A346" s="83"/>
      <c r="B346" s="85"/>
      <c r="C346" s="115"/>
      <c r="D346" s="86"/>
      <c r="E346" s="87"/>
      <c r="F346" s="281"/>
      <c r="G346" s="305"/>
      <c r="H346" s="279"/>
    </row>
    <row r="347" spans="1:8" s="147" customFormat="1" ht="22.8">
      <c r="A347" s="83"/>
      <c r="B347" s="85"/>
      <c r="C347" s="115"/>
      <c r="D347" s="249" t="s">
        <v>393</v>
      </c>
      <c r="E347" s="87"/>
      <c r="F347" s="281"/>
      <c r="G347" s="305"/>
      <c r="H347" s="279"/>
    </row>
    <row r="348" spans="1:8" s="147" customFormat="1">
      <c r="A348" s="83"/>
      <c r="B348" s="85"/>
      <c r="C348" s="115"/>
      <c r="D348" s="86"/>
      <c r="E348" s="87"/>
      <c r="F348" s="281"/>
      <c r="G348" s="305"/>
      <c r="H348" s="279"/>
    </row>
    <row r="349" spans="1:8" s="147" customFormat="1">
      <c r="A349" s="83"/>
      <c r="B349" s="85"/>
      <c r="C349" s="115"/>
      <c r="D349" s="249" t="s">
        <v>394</v>
      </c>
      <c r="E349" s="248" t="s">
        <v>15</v>
      </c>
      <c r="F349" s="281">
        <v>225</v>
      </c>
      <c r="G349" s="276"/>
      <c r="H349" s="278">
        <f>+F349*G349</f>
        <v>0</v>
      </c>
    </row>
    <row r="350" spans="1:8" s="147" customFormat="1">
      <c r="A350" s="83"/>
      <c r="B350" s="85"/>
      <c r="C350" s="115"/>
      <c r="D350" s="86"/>
      <c r="E350" s="87"/>
      <c r="F350" s="281"/>
      <c r="G350" s="305"/>
      <c r="H350" s="279"/>
    </row>
    <row r="351" spans="1:8" s="147" customFormat="1" ht="34.200000000000003">
      <c r="A351" s="83"/>
      <c r="B351" s="254" t="s">
        <v>395</v>
      </c>
      <c r="C351" s="115"/>
      <c r="D351" s="249" t="s">
        <v>396</v>
      </c>
      <c r="E351" s="87"/>
      <c r="F351" s="281"/>
      <c r="G351" s="305"/>
      <c r="H351" s="279"/>
    </row>
    <row r="352" spans="1:8" s="147" customFormat="1">
      <c r="A352" s="83"/>
      <c r="B352" s="115"/>
      <c r="C352" s="115"/>
      <c r="D352" s="86"/>
      <c r="E352" s="87"/>
      <c r="F352" s="281"/>
      <c r="G352" s="305"/>
      <c r="H352" s="279"/>
    </row>
    <row r="353" spans="1:8" s="147" customFormat="1" ht="22.8">
      <c r="A353" s="83"/>
      <c r="B353" s="115"/>
      <c r="C353" s="115"/>
      <c r="D353" s="249" t="s">
        <v>397</v>
      </c>
      <c r="E353" s="248" t="s">
        <v>15</v>
      </c>
      <c r="F353" s="281">
        <v>1797</v>
      </c>
      <c r="G353" s="276"/>
      <c r="H353" s="278">
        <f>+F353*G353</f>
        <v>0</v>
      </c>
    </row>
    <row r="354" spans="1:8" s="147" customFormat="1">
      <c r="A354" s="83"/>
      <c r="B354" s="115"/>
      <c r="C354" s="115"/>
      <c r="D354" s="86"/>
      <c r="E354" s="87"/>
      <c r="F354" s="281"/>
      <c r="G354" s="305"/>
      <c r="H354" s="279"/>
    </row>
    <row r="355" spans="1:8" s="147" customFormat="1" ht="22.8">
      <c r="A355" s="83"/>
      <c r="B355" s="115"/>
      <c r="C355" s="115"/>
      <c r="D355" s="249" t="s">
        <v>398</v>
      </c>
      <c r="E355" s="248" t="s">
        <v>15</v>
      </c>
      <c r="F355" s="281">
        <v>201</v>
      </c>
      <c r="G355" s="276"/>
      <c r="H355" s="278">
        <f>+F355*G355</f>
        <v>0</v>
      </c>
    </row>
    <row r="356" spans="1:8" s="147" customFormat="1">
      <c r="A356" s="83"/>
      <c r="B356" s="115"/>
      <c r="C356" s="115"/>
      <c r="D356" s="86"/>
      <c r="E356" s="87"/>
      <c r="F356" s="281"/>
      <c r="G356" s="305"/>
      <c r="H356" s="279"/>
    </row>
    <row r="357" spans="1:8" s="147" customFormat="1">
      <c r="A357" s="83"/>
      <c r="B357" s="115"/>
      <c r="C357" s="115"/>
      <c r="D357" s="249" t="s">
        <v>399</v>
      </c>
      <c r="E357" s="248" t="s">
        <v>15</v>
      </c>
      <c r="F357" s="281">
        <v>3247</v>
      </c>
      <c r="G357" s="276"/>
      <c r="H357" s="278">
        <f>+F357*G357</f>
        <v>0</v>
      </c>
    </row>
    <row r="358" spans="1:8" s="147" customFormat="1">
      <c r="A358" s="83"/>
      <c r="B358" s="115"/>
      <c r="C358" s="115"/>
      <c r="D358" s="86"/>
      <c r="E358" s="87"/>
      <c r="F358" s="281"/>
      <c r="G358" s="305"/>
      <c r="H358" s="279"/>
    </row>
    <row r="359" spans="1:8" s="147" customFormat="1">
      <c r="A359" s="83"/>
      <c r="B359" s="115"/>
      <c r="C359" s="115"/>
      <c r="D359" s="249" t="s">
        <v>400</v>
      </c>
      <c r="E359" s="248" t="s">
        <v>15</v>
      </c>
      <c r="F359" s="281">
        <v>449</v>
      </c>
      <c r="G359" s="276"/>
      <c r="H359" s="278">
        <f>+F359*G359</f>
        <v>0</v>
      </c>
    </row>
    <row r="360" spans="1:8" s="147" customFormat="1">
      <c r="A360" s="83"/>
      <c r="B360" s="115"/>
      <c r="C360" s="115"/>
      <c r="D360" s="115"/>
      <c r="E360" s="114"/>
      <c r="F360" s="149"/>
      <c r="G360" s="115"/>
      <c r="H360" s="115"/>
    </row>
    <row r="361" spans="1:8" s="147" customFormat="1">
      <c r="A361" s="83"/>
      <c r="B361" s="115"/>
      <c r="C361" s="115"/>
      <c r="D361" s="115"/>
      <c r="E361" s="114"/>
      <c r="F361" s="149"/>
      <c r="G361" s="115"/>
      <c r="H361" s="115"/>
    </row>
    <row r="362" spans="1:8" s="147" customFormat="1">
      <c r="A362" s="83"/>
      <c r="B362" s="115"/>
      <c r="C362" s="115"/>
      <c r="D362" s="115"/>
      <c r="E362" s="114"/>
      <c r="F362" s="149"/>
      <c r="G362" s="115"/>
      <c r="H362" s="115"/>
    </row>
    <row r="363" spans="1:8" s="147" customFormat="1">
      <c r="A363" s="83"/>
      <c r="B363" s="125"/>
      <c r="C363" s="125"/>
      <c r="D363" s="55"/>
      <c r="E363" s="124"/>
      <c r="F363" s="267"/>
      <c r="G363" s="125"/>
      <c r="H363" s="125"/>
    </row>
    <row r="364" spans="1:8" s="147" customFormat="1">
      <c r="A364" s="83"/>
      <c r="B364" s="138" t="s">
        <v>28</v>
      </c>
      <c r="C364" s="145"/>
      <c r="D364" s="146"/>
      <c r="E364" s="106"/>
      <c r="F364" s="266"/>
      <c r="G364" s="106"/>
      <c r="H364" s="23">
        <f>SUM(H334:H363)</f>
        <v>0</v>
      </c>
    </row>
    <row r="365" spans="1:8" s="147" customFormat="1">
      <c r="A365" s="83"/>
      <c r="B365" s="48"/>
      <c r="C365" s="48"/>
      <c r="D365" s="130">
        <v>309</v>
      </c>
      <c r="E365" s="99"/>
      <c r="F365" s="264"/>
      <c r="G365" s="99"/>
      <c r="H365" s="48"/>
    </row>
    <row r="366" spans="1:8" s="147" customFormat="1">
      <c r="A366" s="83"/>
      <c r="B366" s="95" t="s">
        <v>190</v>
      </c>
      <c r="C366" s="35"/>
      <c r="D366" s="35"/>
      <c r="E366" s="96"/>
      <c r="F366" s="263"/>
      <c r="G366" s="96"/>
      <c r="H366" s="35"/>
    </row>
    <row r="367" spans="1:8" s="147" customFormat="1">
      <c r="A367" s="83"/>
      <c r="B367" s="95" t="str">
        <f>B329</f>
        <v>SECTION C - ADDITIONAL SCOPE - RIVONIA ROAD</v>
      </c>
      <c r="C367" s="35"/>
      <c r="D367" s="35"/>
      <c r="E367" s="96"/>
      <c r="F367" s="263"/>
      <c r="G367" s="96"/>
      <c r="H367" s="35"/>
    </row>
    <row r="368" spans="1:8" s="147" customFormat="1">
      <c r="A368" s="83"/>
      <c r="B368" s="48"/>
      <c r="C368" s="48"/>
      <c r="D368" s="48"/>
      <c r="E368" s="99"/>
      <c r="F368" s="264"/>
      <c r="G368" s="99"/>
      <c r="H368" s="101"/>
    </row>
    <row r="369" spans="1:8" s="147" customFormat="1">
      <c r="A369" s="83"/>
      <c r="B369" s="102" t="s">
        <v>1</v>
      </c>
      <c r="C369" s="102" t="s">
        <v>2</v>
      </c>
      <c r="D369" s="102" t="s">
        <v>3</v>
      </c>
      <c r="E369" s="102" t="s">
        <v>4</v>
      </c>
      <c r="F369" s="265" t="s">
        <v>5</v>
      </c>
      <c r="G369" s="102" t="s">
        <v>6</v>
      </c>
      <c r="H369" s="9" t="s">
        <v>7</v>
      </c>
    </row>
    <row r="370" spans="1:8" s="147" customFormat="1">
      <c r="A370" s="83"/>
      <c r="B370" s="104"/>
      <c r="C370" s="142"/>
      <c r="D370" s="20" t="s">
        <v>123</v>
      </c>
      <c r="E370" s="106"/>
      <c r="F370" s="266"/>
      <c r="G370" s="106"/>
      <c r="H370" s="25"/>
    </row>
    <row r="371" spans="1:8" s="147" customFormat="1">
      <c r="A371" s="83"/>
      <c r="B371" s="143" t="s">
        <v>124</v>
      </c>
      <c r="C371" s="143"/>
      <c r="D371" s="144" t="s">
        <v>125</v>
      </c>
      <c r="E371" s="110"/>
      <c r="F371" s="255"/>
      <c r="G371" s="143"/>
      <c r="H371" s="143"/>
    </row>
    <row r="372" spans="1:8" s="147" customFormat="1">
      <c r="A372" s="83"/>
      <c r="B372" s="119"/>
      <c r="C372" s="119"/>
      <c r="D372" s="120"/>
      <c r="E372" s="114"/>
      <c r="F372" s="149"/>
      <c r="G372" s="119"/>
      <c r="H372" s="119"/>
    </row>
    <row r="373" spans="1:8" s="147" customFormat="1" ht="22.8">
      <c r="A373" s="83"/>
      <c r="B373" s="254" t="s">
        <v>126</v>
      </c>
      <c r="C373" s="188"/>
      <c r="D373" s="249" t="s">
        <v>401</v>
      </c>
      <c r="E373" s="87"/>
      <c r="F373" s="281"/>
      <c r="G373" s="305"/>
      <c r="H373" s="305"/>
    </row>
    <row r="374" spans="1:8" s="147" customFormat="1">
      <c r="A374" s="83"/>
      <c r="B374" s="85"/>
      <c r="C374" s="119"/>
      <c r="D374" s="86"/>
      <c r="E374" s="87"/>
      <c r="F374" s="281"/>
      <c r="G374" s="305"/>
      <c r="H374" s="305"/>
    </row>
    <row r="375" spans="1:8" s="147" customFormat="1">
      <c r="A375" s="83"/>
      <c r="B375" s="85"/>
      <c r="C375" s="119"/>
      <c r="D375" s="249" t="s">
        <v>402</v>
      </c>
      <c r="E375" s="87"/>
      <c r="F375" s="281"/>
      <c r="G375" s="305"/>
      <c r="H375" s="305"/>
    </row>
    <row r="376" spans="1:8" s="147" customFormat="1">
      <c r="A376" s="83"/>
      <c r="B376" s="85"/>
      <c r="C376" s="119"/>
      <c r="D376" s="86"/>
      <c r="E376" s="87"/>
      <c r="F376" s="281"/>
      <c r="G376" s="305"/>
      <c r="H376" s="305"/>
    </row>
    <row r="377" spans="1:8" s="147" customFormat="1">
      <c r="A377" s="83"/>
      <c r="B377" s="85"/>
      <c r="C377" s="119"/>
      <c r="D377" s="249" t="s">
        <v>403</v>
      </c>
      <c r="E377" s="248" t="s">
        <v>15</v>
      </c>
      <c r="F377" s="281">
        <v>2997</v>
      </c>
      <c r="G377" s="327"/>
      <c r="H377" s="278">
        <f>+F377*G377</f>
        <v>0</v>
      </c>
    </row>
    <row r="378" spans="1:8" s="147" customFormat="1">
      <c r="A378" s="83"/>
      <c r="B378" s="85"/>
      <c r="C378" s="119"/>
      <c r="D378" s="86"/>
      <c r="E378" s="87"/>
      <c r="F378" s="281"/>
      <c r="G378" s="279"/>
      <c r="H378" s="279"/>
    </row>
    <row r="379" spans="1:8" s="147" customFormat="1">
      <c r="A379" s="83"/>
      <c r="B379" s="254" t="s">
        <v>127</v>
      </c>
      <c r="C379" s="188"/>
      <c r="D379" s="249" t="s">
        <v>128</v>
      </c>
      <c r="E379" s="87"/>
      <c r="F379" s="281"/>
      <c r="G379" s="279"/>
      <c r="H379" s="279"/>
    </row>
    <row r="380" spans="1:8" s="147" customFormat="1">
      <c r="A380" s="83"/>
      <c r="B380" s="85"/>
      <c r="C380" s="115"/>
      <c r="D380" s="86"/>
      <c r="E380" s="87"/>
      <c r="F380" s="281"/>
      <c r="G380" s="279"/>
      <c r="H380" s="279"/>
    </row>
    <row r="381" spans="1:8" s="147" customFormat="1">
      <c r="A381" s="83"/>
      <c r="B381" s="85"/>
      <c r="C381" s="115"/>
      <c r="D381" s="249" t="s">
        <v>404</v>
      </c>
      <c r="E381" s="248" t="s">
        <v>130</v>
      </c>
      <c r="F381" s="281">
        <v>211</v>
      </c>
      <c r="G381" s="327"/>
      <c r="H381" s="278">
        <f>+F381*G381</f>
        <v>0</v>
      </c>
    </row>
    <row r="382" spans="1:8" s="147" customFormat="1">
      <c r="A382" s="83"/>
      <c r="B382" s="85"/>
      <c r="C382" s="115"/>
      <c r="D382" s="86"/>
      <c r="E382" s="87"/>
      <c r="F382" s="281"/>
      <c r="G382" s="279"/>
      <c r="H382" s="279"/>
    </row>
    <row r="383" spans="1:8" s="147" customFormat="1">
      <c r="A383" s="83"/>
      <c r="B383" s="254" t="s">
        <v>304</v>
      </c>
      <c r="C383" s="115"/>
      <c r="D383" s="249" t="s">
        <v>305</v>
      </c>
      <c r="E383" s="248" t="s">
        <v>405</v>
      </c>
      <c r="F383" s="281">
        <v>300</v>
      </c>
      <c r="G383" s="327"/>
      <c r="H383" s="278">
        <f>+F383*G383</f>
        <v>0</v>
      </c>
    </row>
    <row r="384" spans="1:8" s="147" customFormat="1">
      <c r="A384" s="83"/>
      <c r="B384" s="85"/>
      <c r="C384" s="115"/>
      <c r="D384" s="86"/>
      <c r="E384" s="87"/>
      <c r="F384" s="281"/>
      <c r="G384" s="279"/>
      <c r="H384" s="279"/>
    </row>
    <row r="385" spans="1:8" s="147" customFormat="1" ht="34.200000000000003">
      <c r="A385" s="83"/>
      <c r="B385" s="254" t="s">
        <v>406</v>
      </c>
      <c r="C385" s="115"/>
      <c r="D385" s="249" t="s">
        <v>407</v>
      </c>
      <c r="E385" s="248" t="s">
        <v>42</v>
      </c>
      <c r="F385" s="281">
        <v>11980</v>
      </c>
      <c r="G385" s="327"/>
      <c r="H385" s="278">
        <f>+F385*G385</f>
        <v>0</v>
      </c>
    </row>
    <row r="386" spans="1:8" s="147" customFormat="1">
      <c r="A386" s="83"/>
      <c r="B386" s="85"/>
      <c r="C386" s="115"/>
      <c r="D386" s="86"/>
      <c r="E386" s="87"/>
      <c r="F386" s="281"/>
      <c r="G386" s="279"/>
      <c r="H386" s="279"/>
    </row>
    <row r="387" spans="1:8" s="147" customFormat="1">
      <c r="A387" s="83"/>
      <c r="B387" s="254" t="s">
        <v>408</v>
      </c>
      <c r="C387" s="115"/>
      <c r="D387" s="249" t="s">
        <v>409</v>
      </c>
      <c r="E387" s="248" t="s">
        <v>15</v>
      </c>
      <c r="F387" s="281">
        <v>300</v>
      </c>
      <c r="G387" s="327"/>
      <c r="H387" s="278">
        <f>+F387*G387</f>
        <v>0</v>
      </c>
    </row>
    <row r="388" spans="1:8" s="147" customFormat="1">
      <c r="A388" s="83"/>
      <c r="B388" s="115"/>
      <c r="C388" s="115"/>
      <c r="D388" s="115"/>
      <c r="E388" s="114"/>
      <c r="F388" s="149"/>
      <c r="G388" s="115"/>
      <c r="H388" s="115"/>
    </row>
    <row r="389" spans="1:8" s="147" customFormat="1">
      <c r="A389" s="83"/>
      <c r="B389" s="115"/>
      <c r="C389" s="115"/>
      <c r="D389" s="115"/>
      <c r="E389" s="114"/>
      <c r="F389" s="149"/>
      <c r="G389" s="115"/>
      <c r="H389" s="115"/>
    </row>
    <row r="390" spans="1:8" s="147" customFormat="1">
      <c r="A390" s="83"/>
      <c r="B390" s="115"/>
      <c r="C390" s="115"/>
      <c r="D390" s="115"/>
      <c r="E390" s="114"/>
      <c r="F390" s="149"/>
      <c r="G390" s="115"/>
      <c r="H390" s="115"/>
    </row>
    <row r="391" spans="1:8" s="147" customFormat="1">
      <c r="A391" s="83"/>
      <c r="B391" s="115"/>
      <c r="C391" s="115"/>
      <c r="D391" s="115"/>
      <c r="E391" s="114"/>
      <c r="F391" s="149"/>
      <c r="G391" s="115"/>
      <c r="H391" s="115"/>
    </row>
    <row r="392" spans="1:8" s="147" customFormat="1">
      <c r="A392" s="83"/>
      <c r="B392" s="115"/>
      <c r="C392" s="115"/>
      <c r="D392" s="115"/>
      <c r="E392" s="114"/>
      <c r="F392" s="149"/>
      <c r="G392" s="115"/>
      <c r="H392" s="115"/>
    </row>
    <row r="393" spans="1:8" s="147" customFormat="1">
      <c r="A393" s="83"/>
      <c r="B393" s="115"/>
      <c r="C393" s="115"/>
      <c r="D393" s="115"/>
      <c r="E393" s="114"/>
      <c r="F393" s="149"/>
      <c r="G393" s="115"/>
      <c r="H393" s="115"/>
    </row>
    <row r="394" spans="1:8" s="147" customFormat="1">
      <c r="A394" s="83"/>
      <c r="B394" s="115"/>
      <c r="C394" s="115"/>
      <c r="D394" s="115"/>
      <c r="E394" s="114"/>
      <c r="F394" s="149"/>
      <c r="G394" s="115"/>
      <c r="H394" s="115"/>
    </row>
    <row r="395" spans="1:8" s="147" customFormat="1">
      <c r="A395" s="83"/>
      <c r="B395" s="115"/>
      <c r="C395" s="115"/>
      <c r="D395" s="115"/>
      <c r="E395" s="114"/>
      <c r="F395" s="149"/>
      <c r="G395" s="115"/>
      <c r="H395" s="115"/>
    </row>
    <row r="396" spans="1:8" s="147" customFormat="1">
      <c r="A396" s="83"/>
      <c r="B396" s="115"/>
      <c r="C396" s="115"/>
      <c r="D396" s="115"/>
      <c r="E396" s="114"/>
      <c r="F396" s="149"/>
      <c r="G396" s="115"/>
      <c r="H396" s="115"/>
    </row>
    <row r="397" spans="1:8" s="147" customFormat="1">
      <c r="A397" s="83"/>
      <c r="B397" s="115"/>
      <c r="C397" s="115"/>
      <c r="D397" s="115"/>
      <c r="E397" s="114"/>
      <c r="F397" s="149"/>
      <c r="G397" s="115"/>
      <c r="H397" s="115"/>
    </row>
    <row r="398" spans="1:8" s="147" customFormat="1">
      <c r="A398" s="83"/>
      <c r="B398" s="115"/>
      <c r="C398" s="115"/>
      <c r="D398" s="115"/>
      <c r="E398" s="114"/>
      <c r="F398" s="149"/>
      <c r="G398" s="115"/>
      <c r="H398" s="115"/>
    </row>
    <row r="399" spans="1:8" s="147" customFormat="1">
      <c r="A399" s="83"/>
      <c r="B399" s="115"/>
      <c r="C399" s="115"/>
      <c r="D399" s="115"/>
      <c r="E399" s="114"/>
      <c r="F399" s="149"/>
      <c r="G399" s="115"/>
      <c r="H399" s="115"/>
    </row>
    <row r="400" spans="1:8" s="147" customFormat="1">
      <c r="A400" s="83"/>
      <c r="B400" s="115"/>
      <c r="C400" s="115"/>
      <c r="D400" s="115"/>
      <c r="E400" s="114"/>
      <c r="F400" s="149"/>
      <c r="G400" s="115"/>
      <c r="H400" s="115"/>
    </row>
    <row r="401" spans="1:8" s="147" customFormat="1">
      <c r="A401" s="83"/>
      <c r="B401" s="115"/>
      <c r="C401" s="115"/>
      <c r="D401" s="115"/>
      <c r="E401" s="114"/>
      <c r="F401" s="149"/>
      <c r="G401" s="115"/>
      <c r="H401" s="115"/>
    </row>
    <row r="402" spans="1:8" s="147" customFormat="1">
      <c r="A402" s="83"/>
      <c r="B402" s="115"/>
      <c r="C402" s="115"/>
      <c r="D402" s="115"/>
      <c r="E402" s="114"/>
      <c r="F402" s="149"/>
      <c r="G402" s="115"/>
      <c r="H402" s="115"/>
    </row>
    <row r="403" spans="1:8" s="147" customFormat="1">
      <c r="A403" s="83"/>
      <c r="B403" s="115"/>
      <c r="C403" s="115"/>
      <c r="D403" s="115"/>
      <c r="E403" s="114"/>
      <c r="F403" s="149"/>
      <c r="G403" s="115"/>
      <c r="H403" s="115"/>
    </row>
    <row r="404" spans="1:8" s="147" customFormat="1">
      <c r="A404" s="83"/>
      <c r="B404" s="115"/>
      <c r="C404" s="115"/>
      <c r="D404" s="115"/>
      <c r="E404" s="114"/>
      <c r="F404" s="149"/>
      <c r="G404" s="115"/>
      <c r="H404" s="115"/>
    </row>
    <row r="405" spans="1:8" s="147" customFormat="1">
      <c r="A405" s="83"/>
      <c r="B405" s="115"/>
      <c r="C405" s="115"/>
      <c r="D405" s="115"/>
      <c r="E405" s="114"/>
      <c r="F405" s="149"/>
      <c r="G405" s="115"/>
      <c r="H405" s="115"/>
    </row>
    <row r="406" spans="1:8" s="147" customFormat="1">
      <c r="A406" s="83"/>
      <c r="B406" s="115"/>
      <c r="C406" s="115"/>
      <c r="D406" s="115"/>
      <c r="E406" s="114"/>
      <c r="F406" s="149"/>
      <c r="G406" s="115"/>
      <c r="H406" s="115"/>
    </row>
    <row r="407" spans="1:8" s="147" customFormat="1">
      <c r="A407" s="83"/>
      <c r="B407" s="115"/>
      <c r="C407" s="115"/>
      <c r="D407" s="115"/>
      <c r="E407" s="114"/>
      <c r="F407" s="149"/>
      <c r="G407" s="115"/>
      <c r="H407" s="115"/>
    </row>
    <row r="408" spans="1:8" s="147" customFormat="1">
      <c r="A408" s="83"/>
      <c r="B408" s="115"/>
      <c r="C408" s="115"/>
      <c r="D408" s="115"/>
      <c r="E408" s="114"/>
      <c r="F408" s="149"/>
      <c r="G408" s="115"/>
      <c r="H408" s="115"/>
    </row>
    <row r="409" spans="1:8" s="147" customFormat="1">
      <c r="A409" s="83"/>
      <c r="B409" s="115"/>
      <c r="C409" s="115"/>
      <c r="D409" s="115"/>
      <c r="E409" s="114"/>
      <c r="F409" s="149"/>
      <c r="G409" s="115"/>
      <c r="H409" s="115"/>
    </row>
    <row r="410" spans="1:8" s="147" customFormat="1">
      <c r="A410" s="83"/>
      <c r="B410" s="115"/>
      <c r="C410" s="115"/>
      <c r="D410" s="115"/>
      <c r="E410" s="114"/>
      <c r="F410" s="149"/>
      <c r="G410" s="115"/>
      <c r="H410" s="115"/>
    </row>
    <row r="411" spans="1:8" s="147" customFormat="1">
      <c r="A411" s="83"/>
      <c r="B411" s="115"/>
      <c r="C411" s="115"/>
      <c r="D411" s="115"/>
      <c r="E411" s="114"/>
      <c r="F411" s="149"/>
      <c r="G411" s="115"/>
      <c r="H411" s="115"/>
    </row>
    <row r="412" spans="1:8" s="147" customFormat="1">
      <c r="A412" s="83"/>
      <c r="B412" s="115"/>
      <c r="C412" s="115"/>
      <c r="D412" s="115"/>
      <c r="E412" s="114"/>
      <c r="F412" s="149"/>
      <c r="G412" s="115"/>
      <c r="H412" s="115"/>
    </row>
    <row r="413" spans="1:8" s="147" customFormat="1">
      <c r="A413" s="83"/>
      <c r="B413" s="115"/>
      <c r="C413" s="115"/>
      <c r="D413" s="115"/>
      <c r="E413" s="114"/>
      <c r="F413" s="149"/>
      <c r="G413" s="115"/>
      <c r="H413" s="115"/>
    </row>
    <row r="414" spans="1:8" s="147" customFormat="1">
      <c r="A414" s="83"/>
      <c r="B414" s="115"/>
      <c r="C414" s="115"/>
      <c r="D414" s="115"/>
      <c r="E414" s="114"/>
      <c r="F414" s="149"/>
      <c r="G414" s="115"/>
      <c r="H414" s="115"/>
    </row>
    <row r="415" spans="1:8" s="147" customFormat="1">
      <c r="A415" s="83"/>
      <c r="B415" s="125"/>
      <c r="C415" s="125"/>
      <c r="D415" s="125"/>
      <c r="E415" s="124"/>
      <c r="F415" s="267"/>
      <c r="G415" s="125"/>
      <c r="H415" s="125"/>
    </row>
    <row r="416" spans="1:8" s="147" customFormat="1">
      <c r="A416" s="83"/>
      <c r="B416" s="138" t="s">
        <v>28</v>
      </c>
      <c r="C416" s="145"/>
      <c r="D416" s="146"/>
      <c r="E416" s="106"/>
      <c r="F416" s="266"/>
      <c r="G416" s="106"/>
      <c r="H416" s="23">
        <f>SUM(H371:H413)</f>
        <v>0</v>
      </c>
    </row>
    <row r="417" spans="1:8" s="147" customFormat="1">
      <c r="A417" s="83"/>
      <c r="B417" s="48"/>
      <c r="C417" s="48"/>
      <c r="D417" s="130">
        <v>310</v>
      </c>
      <c r="E417" s="99"/>
      <c r="F417" s="264"/>
      <c r="G417" s="99"/>
      <c r="H417" s="48"/>
    </row>
    <row r="418" spans="1:8" s="147" customFormat="1">
      <c r="A418" s="83"/>
      <c r="B418" s="95" t="s">
        <v>190</v>
      </c>
      <c r="C418" s="35"/>
      <c r="D418" s="35"/>
      <c r="E418" s="96"/>
      <c r="F418" s="263"/>
      <c r="G418" s="96"/>
      <c r="H418" s="35"/>
    </row>
    <row r="419" spans="1:8" s="147" customFormat="1">
      <c r="A419" s="83"/>
      <c r="B419" s="95" t="str">
        <f>B367</f>
        <v>SECTION C - ADDITIONAL SCOPE - RIVONIA ROAD</v>
      </c>
      <c r="C419" s="35"/>
      <c r="D419" s="35"/>
      <c r="E419" s="96"/>
      <c r="F419" s="263"/>
      <c r="G419" s="96"/>
      <c r="H419" s="35"/>
    </row>
    <row r="420" spans="1:8" s="147" customFormat="1">
      <c r="A420" s="83"/>
      <c r="B420" s="48"/>
      <c r="C420" s="48"/>
      <c r="D420" s="48"/>
      <c r="E420" s="99"/>
      <c r="F420" s="264"/>
      <c r="G420" s="99"/>
      <c r="H420" s="101"/>
    </row>
    <row r="421" spans="1:8" s="147" customFormat="1">
      <c r="A421" s="83"/>
      <c r="B421" s="102" t="s">
        <v>1</v>
      </c>
      <c r="C421" s="102" t="s">
        <v>2</v>
      </c>
      <c r="D421" s="102" t="s">
        <v>3</v>
      </c>
      <c r="E421" s="102" t="s">
        <v>4</v>
      </c>
      <c r="F421" s="265" t="s">
        <v>5</v>
      </c>
      <c r="G421" s="102" t="s">
        <v>6</v>
      </c>
      <c r="H421" s="9" t="s">
        <v>7</v>
      </c>
    </row>
    <row r="422" spans="1:8" s="147" customFormat="1">
      <c r="A422" s="83"/>
      <c r="B422" s="104"/>
      <c r="C422" s="142"/>
      <c r="D422" s="20" t="s">
        <v>301</v>
      </c>
      <c r="E422" s="106"/>
      <c r="F422" s="266"/>
      <c r="G422" s="106"/>
      <c r="H422" s="25"/>
    </row>
    <row r="423" spans="1:8" s="147" customFormat="1">
      <c r="A423" s="83"/>
      <c r="B423" s="143" t="s">
        <v>292</v>
      </c>
      <c r="C423" s="107" t="s">
        <v>13</v>
      </c>
      <c r="D423" s="144" t="s">
        <v>293</v>
      </c>
      <c r="E423" s="110"/>
      <c r="F423" s="255"/>
      <c r="G423" s="143"/>
      <c r="H423" s="143"/>
    </row>
    <row r="424" spans="1:8" s="147" customFormat="1">
      <c r="A424" s="83"/>
      <c r="B424" s="119"/>
      <c r="C424" s="112"/>
      <c r="D424" s="120"/>
      <c r="E424" s="114"/>
      <c r="F424" s="149"/>
      <c r="G424" s="119"/>
      <c r="H424" s="119"/>
    </row>
    <row r="425" spans="1:8" s="147" customFormat="1">
      <c r="A425" s="83"/>
      <c r="B425" s="254" t="s">
        <v>294</v>
      </c>
      <c r="C425" s="226"/>
      <c r="D425" s="307" t="s">
        <v>410</v>
      </c>
      <c r="E425" s="87"/>
      <c r="F425" s="281"/>
      <c r="G425" s="305"/>
      <c r="H425" s="305"/>
    </row>
    <row r="426" spans="1:8" s="147" customFormat="1">
      <c r="A426" s="83"/>
      <c r="B426" s="85"/>
      <c r="C426" s="226"/>
      <c r="D426" s="308"/>
      <c r="E426" s="87"/>
      <c r="F426" s="281"/>
      <c r="G426" s="305"/>
      <c r="H426" s="279"/>
    </row>
    <row r="427" spans="1:8" s="147" customFormat="1" ht="22.8">
      <c r="A427" s="83"/>
      <c r="B427" s="85"/>
      <c r="C427" s="226"/>
      <c r="D427" s="307" t="s">
        <v>411</v>
      </c>
      <c r="E427" s="248" t="s">
        <v>412</v>
      </c>
      <c r="F427" s="281">
        <v>8557</v>
      </c>
      <c r="G427" s="276"/>
      <c r="H427" s="278">
        <f>+F427*G427</f>
        <v>0</v>
      </c>
    </row>
    <row r="428" spans="1:8" s="147" customFormat="1">
      <c r="A428" s="83"/>
      <c r="B428" s="85"/>
      <c r="C428" s="226"/>
      <c r="D428" s="308"/>
      <c r="E428" s="87"/>
      <c r="F428" s="281"/>
      <c r="G428" s="305"/>
      <c r="H428" s="279"/>
    </row>
    <row r="429" spans="1:8" s="147" customFormat="1">
      <c r="A429" s="83"/>
      <c r="B429" s="85" t="s">
        <v>760</v>
      </c>
      <c r="C429" s="112"/>
      <c r="D429" s="308" t="s">
        <v>413</v>
      </c>
      <c r="E429" s="87"/>
      <c r="F429" s="281"/>
      <c r="G429" s="305"/>
      <c r="H429" s="279"/>
    </row>
    <row r="430" spans="1:8" s="147" customFormat="1">
      <c r="A430" s="83"/>
      <c r="B430" s="85"/>
      <c r="C430" s="226"/>
      <c r="D430" s="308"/>
      <c r="E430" s="87"/>
      <c r="F430" s="281"/>
      <c r="G430" s="305"/>
      <c r="H430" s="279"/>
    </row>
    <row r="431" spans="1:8" s="147" customFormat="1" ht="22.8">
      <c r="A431" s="83"/>
      <c r="B431" s="254"/>
      <c r="C431" s="226"/>
      <c r="D431" s="307" t="s">
        <v>414</v>
      </c>
      <c r="E431" s="248" t="s">
        <v>42</v>
      </c>
      <c r="F431" s="281">
        <v>7733</v>
      </c>
      <c r="G431" s="276"/>
      <c r="H431" s="278">
        <f>+F431*G431</f>
        <v>0</v>
      </c>
    </row>
    <row r="432" spans="1:8" s="147" customFormat="1">
      <c r="A432" s="83"/>
      <c r="B432" s="85"/>
      <c r="C432" s="309"/>
      <c r="D432" s="308"/>
      <c r="E432" s="87"/>
      <c r="F432" s="281"/>
      <c r="G432" s="305"/>
      <c r="H432" s="279"/>
    </row>
    <row r="433" spans="1:8" s="147" customFormat="1" ht="22.8">
      <c r="A433" s="83"/>
      <c r="B433" s="85"/>
      <c r="C433" s="226"/>
      <c r="D433" s="307" t="s">
        <v>415</v>
      </c>
      <c r="E433" s="248" t="s">
        <v>42</v>
      </c>
      <c r="F433" s="281">
        <f>4250*2</f>
        <v>8500</v>
      </c>
      <c r="G433" s="277"/>
      <c r="H433" s="278">
        <f>+F433*G433</f>
        <v>0</v>
      </c>
    </row>
    <row r="434" spans="1:8" s="147" customFormat="1">
      <c r="A434" s="83"/>
      <c r="B434" s="85"/>
      <c r="C434" s="309"/>
      <c r="D434" s="308"/>
      <c r="E434" s="87"/>
      <c r="F434" s="281"/>
      <c r="G434" s="305"/>
      <c r="H434" s="279"/>
    </row>
    <row r="435" spans="1:8" s="147" customFormat="1" ht="22.8">
      <c r="A435" s="83"/>
      <c r="B435" s="254" t="s">
        <v>416</v>
      </c>
      <c r="C435" s="113"/>
      <c r="D435" s="307" t="s">
        <v>417</v>
      </c>
      <c r="E435" s="248" t="s">
        <v>412</v>
      </c>
      <c r="F435" s="281">
        <v>856</v>
      </c>
      <c r="G435" s="276"/>
      <c r="H435" s="278">
        <f>+F435*G435</f>
        <v>0</v>
      </c>
    </row>
    <row r="436" spans="1:8" s="147" customFormat="1">
      <c r="A436" s="83"/>
      <c r="B436" s="222"/>
      <c r="C436" s="226"/>
      <c r="D436" s="210"/>
      <c r="E436" s="223"/>
      <c r="F436" s="245"/>
      <c r="G436" s="120"/>
      <c r="H436" s="215"/>
    </row>
    <row r="437" spans="1:8" s="147" customFormat="1">
      <c r="A437" s="83"/>
      <c r="B437" s="222"/>
      <c r="C437" s="226"/>
      <c r="D437" s="210"/>
      <c r="E437" s="223"/>
      <c r="F437" s="245"/>
      <c r="G437" s="120"/>
      <c r="H437" s="115"/>
    </row>
    <row r="438" spans="1:8" s="147" customFormat="1">
      <c r="A438" s="83"/>
      <c r="B438" s="222"/>
      <c r="C438" s="226"/>
      <c r="D438" s="230"/>
      <c r="E438" s="310"/>
      <c r="F438" s="246"/>
      <c r="G438" s="232"/>
      <c r="H438" s="219"/>
    </row>
    <row r="439" spans="1:8" s="147" customFormat="1">
      <c r="A439" s="83"/>
      <c r="B439" s="222"/>
      <c r="C439" s="226"/>
      <c r="D439" s="210"/>
      <c r="E439" s="223"/>
      <c r="F439" s="245"/>
      <c r="G439" s="120"/>
      <c r="H439" s="213"/>
    </row>
    <row r="440" spans="1:8" s="147" customFormat="1">
      <c r="A440" s="83"/>
      <c r="B440" s="222"/>
      <c r="C440" s="226"/>
      <c r="D440" s="115"/>
      <c r="E440" s="114"/>
      <c r="F440" s="149"/>
      <c r="G440" s="120"/>
      <c r="H440" s="115"/>
    </row>
    <row r="441" spans="1:8" s="147" customFormat="1">
      <c r="A441" s="83"/>
      <c r="B441" s="222"/>
      <c r="C441" s="226"/>
      <c r="D441" s="210"/>
      <c r="E441" s="223"/>
      <c r="F441" s="245"/>
      <c r="G441" s="120"/>
      <c r="H441" s="115"/>
    </row>
    <row r="442" spans="1:8" s="147" customFormat="1">
      <c r="A442" s="83"/>
      <c r="B442" s="222"/>
      <c r="C442" s="226"/>
      <c r="D442" s="210"/>
      <c r="E442" s="223"/>
      <c r="F442" s="245"/>
      <c r="G442" s="120"/>
      <c r="H442" s="213"/>
    </row>
    <row r="443" spans="1:8" s="147" customFormat="1">
      <c r="A443" s="83"/>
      <c r="B443" s="222"/>
      <c r="C443" s="226"/>
      <c r="D443" s="120"/>
      <c r="E443" s="223"/>
      <c r="F443" s="245"/>
      <c r="G443" s="120"/>
      <c r="H443" s="115"/>
    </row>
    <row r="444" spans="1:8" s="147" customFormat="1">
      <c r="A444" s="83"/>
      <c r="B444" s="222"/>
      <c r="C444" s="226"/>
      <c r="D444" s="210"/>
      <c r="E444" s="223"/>
      <c r="F444" s="245"/>
      <c r="G444" s="120"/>
      <c r="H444" s="115"/>
    </row>
    <row r="445" spans="1:8" s="147" customFormat="1">
      <c r="A445" s="83"/>
      <c r="B445" s="119"/>
      <c r="C445" s="113"/>
      <c r="D445" s="115"/>
      <c r="E445" s="114"/>
      <c r="F445" s="149"/>
      <c r="G445" s="120"/>
      <c r="H445" s="115"/>
    </row>
    <row r="446" spans="1:8" s="147" customFormat="1">
      <c r="A446" s="83"/>
      <c r="B446" s="222"/>
      <c r="C446" s="226"/>
      <c r="D446" s="210"/>
      <c r="E446" s="223"/>
      <c r="F446" s="245"/>
      <c r="G446" s="120"/>
      <c r="H446" s="115"/>
    </row>
    <row r="447" spans="1:8" s="147" customFormat="1">
      <c r="A447" s="83"/>
      <c r="B447" s="222"/>
      <c r="C447" s="226"/>
      <c r="D447" s="210"/>
      <c r="E447" s="223"/>
      <c r="F447" s="245"/>
      <c r="G447" s="120"/>
      <c r="H447" s="215"/>
    </row>
    <row r="448" spans="1:8" s="147" customFormat="1">
      <c r="A448" s="83"/>
      <c r="B448" s="222"/>
      <c r="C448" s="226"/>
      <c r="D448" s="120"/>
      <c r="E448" s="223"/>
      <c r="F448" s="245"/>
      <c r="G448" s="120"/>
      <c r="H448" s="115"/>
    </row>
    <row r="449" spans="1:8" s="147" customFormat="1">
      <c r="A449" s="83"/>
      <c r="B449" s="115"/>
      <c r="C449" s="113"/>
      <c r="D449" s="115"/>
      <c r="E449" s="114"/>
      <c r="F449" s="149"/>
      <c r="G449" s="115"/>
      <c r="H449" s="115"/>
    </row>
    <row r="450" spans="1:8" s="147" customFormat="1">
      <c r="A450" s="83"/>
      <c r="B450" s="115"/>
      <c r="C450" s="113"/>
      <c r="D450" s="115"/>
      <c r="E450" s="114"/>
      <c r="F450" s="149"/>
      <c r="G450" s="115"/>
      <c r="H450" s="115"/>
    </row>
    <row r="451" spans="1:8" s="147" customFormat="1">
      <c r="A451" s="83"/>
      <c r="B451" s="115"/>
      <c r="C451" s="113"/>
      <c r="D451" s="115"/>
      <c r="E451" s="114"/>
      <c r="F451" s="149"/>
      <c r="G451" s="115"/>
      <c r="H451" s="115"/>
    </row>
    <row r="452" spans="1:8" s="147" customFormat="1">
      <c r="A452" s="83"/>
      <c r="B452" s="115"/>
      <c r="C452" s="113"/>
      <c r="D452" s="115"/>
      <c r="E452" s="114"/>
      <c r="F452" s="149"/>
      <c r="G452" s="115"/>
      <c r="H452" s="115"/>
    </row>
    <row r="453" spans="1:8" s="147" customFormat="1">
      <c r="A453" s="83"/>
      <c r="B453" s="115"/>
      <c r="C453" s="113"/>
      <c r="D453" s="115"/>
      <c r="E453" s="114"/>
      <c r="F453" s="149"/>
      <c r="G453" s="115"/>
      <c r="H453" s="115"/>
    </row>
    <row r="454" spans="1:8" s="147" customFormat="1">
      <c r="A454" s="83"/>
      <c r="B454" s="115"/>
      <c r="C454" s="113"/>
      <c r="D454" s="115"/>
      <c r="E454" s="114"/>
      <c r="F454" s="149"/>
      <c r="G454" s="115"/>
      <c r="H454" s="115"/>
    </row>
    <row r="455" spans="1:8" s="147" customFormat="1">
      <c r="A455" s="83"/>
      <c r="B455" s="115"/>
      <c r="C455" s="113"/>
      <c r="D455" s="115"/>
      <c r="E455" s="114"/>
      <c r="F455" s="149"/>
      <c r="G455" s="115"/>
      <c r="H455" s="115"/>
    </row>
    <row r="456" spans="1:8" s="147" customFormat="1">
      <c r="A456" s="83"/>
      <c r="B456" s="115"/>
      <c r="C456" s="113"/>
      <c r="D456" s="115"/>
      <c r="E456" s="114"/>
      <c r="F456" s="149"/>
      <c r="G456" s="115"/>
      <c r="H456" s="115"/>
    </row>
    <row r="457" spans="1:8" s="147" customFormat="1">
      <c r="A457" s="83"/>
      <c r="B457" s="115"/>
      <c r="C457" s="113"/>
      <c r="D457" s="115"/>
      <c r="E457" s="114"/>
      <c r="F457" s="149"/>
      <c r="G457" s="115"/>
      <c r="H457" s="115"/>
    </row>
    <row r="458" spans="1:8" s="147" customFormat="1">
      <c r="A458" s="83"/>
      <c r="B458" s="115"/>
      <c r="C458" s="113"/>
      <c r="D458" s="115"/>
      <c r="E458" s="114"/>
      <c r="F458" s="149"/>
      <c r="G458" s="115"/>
      <c r="H458" s="115"/>
    </row>
    <row r="459" spans="1:8" s="147" customFormat="1">
      <c r="A459" s="83"/>
      <c r="B459" s="115"/>
      <c r="C459" s="113"/>
      <c r="D459" s="115"/>
      <c r="E459" s="114"/>
      <c r="F459" s="149"/>
      <c r="G459" s="115"/>
      <c r="H459" s="115"/>
    </row>
    <row r="460" spans="1:8" s="147" customFormat="1">
      <c r="A460" s="83"/>
      <c r="B460" s="115"/>
      <c r="C460" s="113"/>
      <c r="D460" s="115"/>
      <c r="E460" s="114"/>
      <c r="F460" s="149"/>
      <c r="G460" s="115"/>
      <c r="H460" s="115"/>
    </row>
    <row r="461" spans="1:8" s="147" customFormat="1">
      <c r="A461" s="83"/>
      <c r="B461" s="115"/>
      <c r="C461" s="113"/>
      <c r="D461" s="115"/>
      <c r="E461" s="114"/>
      <c r="F461" s="149"/>
      <c r="G461" s="115"/>
      <c r="H461" s="115"/>
    </row>
    <row r="462" spans="1:8" s="147" customFormat="1">
      <c r="A462" s="83"/>
      <c r="B462" s="115"/>
      <c r="C462" s="113"/>
      <c r="D462" s="115"/>
      <c r="E462" s="114"/>
      <c r="F462" s="149"/>
      <c r="G462" s="115"/>
      <c r="H462" s="115"/>
    </row>
    <row r="463" spans="1:8" s="147" customFormat="1">
      <c r="A463" s="83"/>
      <c r="B463" s="115"/>
      <c r="C463" s="113"/>
      <c r="D463" s="115"/>
      <c r="E463" s="114"/>
      <c r="F463" s="149"/>
      <c r="G463" s="115"/>
      <c r="H463" s="115"/>
    </row>
    <row r="464" spans="1:8" s="147" customFormat="1">
      <c r="A464" s="83"/>
      <c r="B464" s="115"/>
      <c r="C464" s="113"/>
      <c r="D464" s="115"/>
      <c r="E464" s="114"/>
      <c r="F464" s="149"/>
      <c r="G464" s="115"/>
      <c r="H464" s="115"/>
    </row>
    <row r="465" spans="1:8" s="147" customFormat="1">
      <c r="A465" s="83"/>
      <c r="B465" s="115"/>
      <c r="C465" s="113"/>
      <c r="D465" s="115"/>
      <c r="E465" s="114"/>
      <c r="F465" s="149"/>
      <c r="G465" s="115"/>
      <c r="H465" s="115"/>
    </row>
    <row r="466" spans="1:8" s="147" customFormat="1">
      <c r="A466" s="83"/>
      <c r="B466" s="115"/>
      <c r="C466" s="113"/>
      <c r="D466" s="115"/>
      <c r="E466" s="114"/>
      <c r="F466" s="149"/>
      <c r="G466" s="115"/>
      <c r="H466" s="115"/>
    </row>
    <row r="467" spans="1:8" s="147" customFormat="1">
      <c r="A467" s="83"/>
      <c r="B467" s="115"/>
      <c r="C467" s="113"/>
      <c r="D467" s="115"/>
      <c r="E467" s="114"/>
      <c r="F467" s="149"/>
      <c r="G467" s="115"/>
      <c r="H467" s="115"/>
    </row>
    <row r="468" spans="1:8" s="147" customFormat="1">
      <c r="A468" s="83"/>
      <c r="B468" s="115"/>
      <c r="C468" s="113"/>
      <c r="D468" s="115"/>
      <c r="E468" s="114"/>
      <c r="F468" s="149"/>
      <c r="G468" s="115"/>
      <c r="H468" s="115"/>
    </row>
    <row r="469" spans="1:8" s="147" customFormat="1">
      <c r="A469" s="83"/>
      <c r="B469" s="115"/>
      <c r="C469" s="113"/>
      <c r="D469" s="115"/>
      <c r="E469" s="114"/>
      <c r="F469" s="149"/>
      <c r="G469" s="115"/>
      <c r="H469" s="115"/>
    </row>
    <row r="470" spans="1:8" s="147" customFormat="1">
      <c r="A470" s="83"/>
      <c r="B470" s="115"/>
      <c r="C470" s="113"/>
      <c r="D470" s="115"/>
      <c r="E470" s="114"/>
      <c r="F470" s="149"/>
      <c r="G470" s="115"/>
      <c r="H470" s="115"/>
    </row>
    <row r="471" spans="1:8" s="147" customFormat="1">
      <c r="A471" s="83"/>
      <c r="B471" s="125"/>
      <c r="C471" s="123"/>
      <c r="D471" s="125"/>
      <c r="E471" s="124"/>
      <c r="F471" s="267"/>
      <c r="G471" s="125"/>
      <c r="H471" s="125"/>
    </row>
    <row r="472" spans="1:8" s="147" customFormat="1">
      <c r="A472" s="83"/>
      <c r="B472" s="138" t="s">
        <v>28</v>
      </c>
      <c r="C472" s="145"/>
      <c r="D472" s="146"/>
      <c r="E472" s="106"/>
      <c r="F472" s="266"/>
      <c r="G472" s="106"/>
      <c r="H472" s="23">
        <f>SUM(H423:H469)</f>
        <v>0</v>
      </c>
    </row>
    <row r="473" spans="1:8" s="147" customFormat="1">
      <c r="A473" s="83"/>
      <c r="B473" s="48"/>
      <c r="C473" s="48"/>
      <c r="D473" s="130">
        <v>311</v>
      </c>
      <c r="E473" s="99"/>
      <c r="F473" s="264"/>
      <c r="G473" s="99"/>
      <c r="H473" s="48"/>
    </row>
    <row r="474" spans="1:8" s="147" customFormat="1">
      <c r="A474" s="83"/>
      <c r="B474" s="95" t="s">
        <v>190</v>
      </c>
      <c r="C474" s="35"/>
      <c r="D474" s="35"/>
      <c r="E474" s="96"/>
      <c r="F474" s="263"/>
      <c r="G474" s="96"/>
      <c r="H474" s="35"/>
    </row>
    <row r="475" spans="1:8" s="147" customFormat="1">
      <c r="A475" s="83"/>
      <c r="B475" s="95" t="str">
        <f>B419</f>
        <v>SECTION C - ADDITIONAL SCOPE - RIVONIA ROAD</v>
      </c>
      <c r="C475" s="35"/>
      <c r="D475" s="35"/>
      <c r="E475" s="96"/>
      <c r="F475" s="263"/>
      <c r="G475" s="96"/>
      <c r="H475" s="35"/>
    </row>
    <row r="476" spans="1:8" s="147" customFormat="1">
      <c r="A476" s="83"/>
      <c r="B476" s="48"/>
      <c r="C476" s="48"/>
      <c r="D476" s="48"/>
      <c r="E476" s="99"/>
      <c r="F476" s="264"/>
      <c r="G476" s="99"/>
      <c r="H476" s="101"/>
    </row>
    <row r="477" spans="1:8" s="147" customFormat="1">
      <c r="A477" s="83"/>
      <c r="B477" s="102" t="s">
        <v>1</v>
      </c>
      <c r="C477" s="102" t="s">
        <v>2</v>
      </c>
      <c r="D477" s="102" t="s">
        <v>3</v>
      </c>
      <c r="E477" s="102" t="s">
        <v>4</v>
      </c>
      <c r="F477" s="265" t="s">
        <v>5</v>
      </c>
      <c r="G477" s="102" t="s">
        <v>6</v>
      </c>
      <c r="H477" s="9" t="s">
        <v>7</v>
      </c>
    </row>
    <row r="478" spans="1:8" s="147" customFormat="1">
      <c r="A478" s="83"/>
      <c r="B478" s="25"/>
      <c r="C478" s="142"/>
      <c r="D478" s="20" t="s">
        <v>85</v>
      </c>
      <c r="E478" s="106"/>
      <c r="F478" s="266"/>
      <c r="G478" s="106"/>
      <c r="H478" s="25"/>
    </row>
    <row r="479" spans="1:8" s="147" customFormat="1">
      <c r="A479" s="83"/>
      <c r="B479" s="119" t="s">
        <v>86</v>
      </c>
      <c r="C479" s="119"/>
      <c r="D479" s="120" t="s">
        <v>87</v>
      </c>
      <c r="E479" s="223"/>
      <c r="F479" s="245"/>
      <c r="G479" s="120"/>
      <c r="H479" s="215"/>
    </row>
    <row r="480" spans="1:8" s="147" customFormat="1">
      <c r="A480" s="83"/>
      <c r="B480" s="222"/>
      <c r="C480" s="210"/>
      <c r="D480" s="210"/>
      <c r="E480" s="223"/>
      <c r="F480" s="245"/>
      <c r="G480" s="120"/>
      <c r="H480" s="115"/>
    </row>
    <row r="481" spans="1:8" s="147" customFormat="1">
      <c r="A481" s="83"/>
      <c r="B481" s="254" t="s">
        <v>418</v>
      </c>
      <c r="C481" s="210"/>
      <c r="D481" s="249" t="s">
        <v>419</v>
      </c>
      <c r="E481" s="87"/>
      <c r="F481" s="281"/>
      <c r="G481" s="305"/>
      <c r="H481" s="305"/>
    </row>
    <row r="482" spans="1:8" s="147" customFormat="1">
      <c r="A482" s="83"/>
      <c r="B482" s="85"/>
      <c r="C482" s="230"/>
      <c r="D482" s="86"/>
      <c r="E482" s="87"/>
      <c r="F482" s="281"/>
      <c r="G482" s="305"/>
      <c r="H482" s="305"/>
    </row>
    <row r="483" spans="1:8" s="147" customFormat="1">
      <c r="A483" s="83"/>
      <c r="B483" s="85"/>
      <c r="C483" s="210"/>
      <c r="D483" s="249" t="s">
        <v>420</v>
      </c>
      <c r="E483" s="87"/>
      <c r="F483" s="281"/>
      <c r="G483" s="305"/>
      <c r="H483" s="305"/>
    </row>
    <row r="484" spans="1:8" s="147" customFormat="1">
      <c r="A484" s="83"/>
      <c r="B484" s="85"/>
      <c r="C484" s="230"/>
      <c r="D484" s="86"/>
      <c r="E484" s="87"/>
      <c r="F484" s="281"/>
      <c r="G484" s="305"/>
      <c r="H484" s="305"/>
    </row>
    <row r="485" spans="1:8" s="147" customFormat="1" ht="34.200000000000003">
      <c r="A485" s="83"/>
      <c r="B485" s="85"/>
      <c r="C485" s="115"/>
      <c r="D485" s="308" t="s">
        <v>421</v>
      </c>
      <c r="E485" s="248" t="s">
        <v>42</v>
      </c>
      <c r="F485" s="324">
        <v>5990</v>
      </c>
      <c r="G485" s="328"/>
      <c r="H485" s="278">
        <f>+F485*G485</f>
        <v>0</v>
      </c>
    </row>
    <row r="486" spans="1:8" s="147" customFormat="1">
      <c r="A486" s="83"/>
      <c r="B486" s="85"/>
      <c r="C486" s="210"/>
      <c r="D486" s="249"/>
      <c r="E486" s="248"/>
      <c r="F486" s="281"/>
      <c r="G486" s="301"/>
      <c r="H486" s="278"/>
    </row>
    <row r="487" spans="1:8" s="147" customFormat="1">
      <c r="A487" s="83"/>
      <c r="B487" s="254" t="s">
        <v>266</v>
      </c>
      <c r="C487" s="210"/>
      <c r="D487" s="249" t="s">
        <v>234</v>
      </c>
      <c r="E487" s="248" t="s">
        <v>412</v>
      </c>
      <c r="F487" s="281">
        <v>8664</v>
      </c>
      <c r="G487" s="276"/>
      <c r="H487" s="278">
        <f>+F487*G487</f>
        <v>0</v>
      </c>
    </row>
    <row r="488" spans="1:8" s="147" customFormat="1">
      <c r="A488" s="83"/>
      <c r="B488" s="85"/>
      <c r="C488" s="210"/>
      <c r="D488" s="86"/>
      <c r="E488" s="87"/>
      <c r="F488" s="281"/>
      <c r="G488" s="305"/>
      <c r="H488" s="279"/>
    </row>
    <row r="489" spans="1:8" s="147" customFormat="1">
      <c r="A489" s="83"/>
      <c r="B489" s="254" t="s">
        <v>422</v>
      </c>
      <c r="C489" s="210"/>
      <c r="D489" s="249" t="s">
        <v>423</v>
      </c>
      <c r="E489" s="87"/>
      <c r="F489" s="281"/>
      <c r="G489" s="305"/>
      <c r="H489" s="279"/>
    </row>
    <row r="490" spans="1:8" s="147" customFormat="1">
      <c r="A490" s="83"/>
      <c r="B490" s="85"/>
      <c r="C490" s="210"/>
      <c r="D490" s="86"/>
      <c r="E490" s="87"/>
      <c r="F490" s="281"/>
      <c r="G490" s="305"/>
      <c r="H490" s="279"/>
    </row>
    <row r="491" spans="1:8" s="147" customFormat="1">
      <c r="A491" s="83"/>
      <c r="B491" s="85"/>
      <c r="C491" s="210"/>
      <c r="D491" s="249" t="s">
        <v>424</v>
      </c>
      <c r="E491" s="248" t="s">
        <v>130</v>
      </c>
      <c r="F491" s="281">
        <v>28</v>
      </c>
      <c r="G491" s="277"/>
      <c r="H491" s="278">
        <f>+F491*G491</f>
        <v>0</v>
      </c>
    </row>
    <row r="492" spans="1:8" s="147" customFormat="1">
      <c r="A492" s="83"/>
      <c r="B492" s="85"/>
      <c r="C492" s="210"/>
      <c r="D492" s="86"/>
      <c r="E492" s="87"/>
      <c r="F492" s="281"/>
      <c r="G492" s="305"/>
      <c r="H492" s="279"/>
    </row>
    <row r="493" spans="1:8" s="147" customFormat="1">
      <c r="A493" s="83"/>
      <c r="B493" s="254" t="s">
        <v>425</v>
      </c>
      <c r="C493" s="210"/>
      <c r="D493" s="249" t="s">
        <v>426</v>
      </c>
      <c r="E493" s="87"/>
      <c r="F493" s="281"/>
      <c r="G493" s="305"/>
      <c r="H493" s="279"/>
    </row>
    <row r="494" spans="1:8" s="147" customFormat="1">
      <c r="A494" s="83"/>
      <c r="B494" s="85"/>
      <c r="C494" s="210"/>
      <c r="D494" s="86"/>
      <c r="E494" s="87"/>
      <c r="F494" s="281"/>
      <c r="G494" s="305"/>
      <c r="H494" s="279"/>
    </row>
    <row r="495" spans="1:8" s="147" customFormat="1">
      <c r="A495" s="83"/>
      <c r="B495" s="85"/>
      <c r="C495" s="115"/>
      <c r="D495" s="249" t="s">
        <v>427</v>
      </c>
      <c r="E495" s="248" t="s">
        <v>130</v>
      </c>
      <c r="F495" s="281">
        <v>5</v>
      </c>
      <c r="G495" s="277"/>
      <c r="H495" s="278">
        <f>+F495*G495</f>
        <v>0</v>
      </c>
    </row>
    <row r="496" spans="1:8" s="147" customFormat="1">
      <c r="A496" s="83"/>
      <c r="B496" s="85"/>
      <c r="C496" s="210"/>
      <c r="D496" s="86"/>
      <c r="E496" s="87"/>
      <c r="F496" s="281"/>
      <c r="G496" s="305"/>
      <c r="H496" s="279"/>
    </row>
    <row r="497" spans="1:8" s="147" customFormat="1">
      <c r="A497" s="83"/>
      <c r="B497" s="85"/>
      <c r="C497" s="210"/>
      <c r="D497" s="249" t="s">
        <v>428</v>
      </c>
      <c r="E497" s="248" t="s">
        <v>130</v>
      </c>
      <c r="F497" s="281">
        <v>5</v>
      </c>
      <c r="G497" s="277"/>
      <c r="H497" s="278">
        <f>+F497*G497</f>
        <v>0</v>
      </c>
    </row>
    <row r="498" spans="1:8" s="147" customFormat="1">
      <c r="A498" s="83"/>
      <c r="B498" s="85"/>
      <c r="C498" s="210"/>
      <c r="D498" s="86"/>
      <c r="E498" s="87"/>
      <c r="F498" s="281"/>
      <c r="G498" s="305"/>
      <c r="H498" s="279"/>
    </row>
    <row r="499" spans="1:8" s="147" customFormat="1">
      <c r="A499" s="83"/>
      <c r="B499" s="85"/>
      <c r="C499" s="115"/>
      <c r="D499" s="249" t="s">
        <v>429</v>
      </c>
      <c r="E499" s="248" t="s">
        <v>130</v>
      </c>
      <c r="F499" s="281">
        <v>5</v>
      </c>
      <c r="G499" s="277"/>
      <c r="H499" s="278">
        <f>+F499*G499</f>
        <v>0</v>
      </c>
    </row>
    <row r="500" spans="1:8" s="147" customFormat="1">
      <c r="A500" s="83"/>
      <c r="B500" s="85"/>
      <c r="C500" s="115"/>
      <c r="D500" s="86"/>
      <c r="E500" s="87"/>
      <c r="F500" s="281"/>
      <c r="G500" s="305"/>
      <c r="H500" s="279"/>
    </row>
    <row r="501" spans="1:8" s="147" customFormat="1">
      <c r="A501" s="83"/>
      <c r="B501" s="85"/>
      <c r="C501" s="115"/>
      <c r="D501" s="249" t="s">
        <v>430</v>
      </c>
      <c r="E501" s="248" t="s">
        <v>130</v>
      </c>
      <c r="F501" s="281">
        <v>5</v>
      </c>
      <c r="G501" s="277"/>
      <c r="H501" s="278">
        <f>+F501*G501</f>
        <v>0</v>
      </c>
    </row>
    <row r="502" spans="1:8" s="147" customFormat="1">
      <c r="A502" s="83"/>
      <c r="B502" s="85"/>
      <c r="C502" s="115"/>
      <c r="D502" s="86"/>
      <c r="E502" s="87"/>
      <c r="F502" s="281"/>
      <c r="G502" s="305"/>
      <c r="H502" s="279"/>
    </row>
    <row r="503" spans="1:8" s="147" customFormat="1">
      <c r="A503" s="83"/>
      <c r="B503" s="254" t="s">
        <v>431</v>
      </c>
      <c r="C503" s="115"/>
      <c r="D503" s="249" t="s">
        <v>432</v>
      </c>
      <c r="E503" s="248" t="s">
        <v>44</v>
      </c>
      <c r="F503" s="281">
        <v>5</v>
      </c>
      <c r="G503" s="277"/>
      <c r="H503" s="278">
        <f>+F503*G503</f>
        <v>0</v>
      </c>
    </row>
    <row r="504" spans="1:8" s="147" customFormat="1">
      <c r="A504" s="83"/>
      <c r="B504" s="85"/>
      <c r="C504" s="115"/>
      <c r="D504" s="86"/>
      <c r="E504" s="87"/>
      <c r="F504" s="281"/>
      <c r="G504" s="305"/>
      <c r="H504" s="279"/>
    </row>
    <row r="505" spans="1:8" s="147" customFormat="1" ht="22.8">
      <c r="A505" s="83"/>
      <c r="B505" s="254" t="s">
        <v>433</v>
      </c>
      <c r="C505" s="115"/>
      <c r="D505" s="249" t="s">
        <v>434</v>
      </c>
      <c r="E505" s="248" t="s">
        <v>412</v>
      </c>
      <c r="F505" s="281">
        <v>428</v>
      </c>
      <c r="G505" s="277"/>
      <c r="H505" s="278">
        <f>+F505*G505</f>
        <v>0</v>
      </c>
    </row>
    <row r="506" spans="1:8" s="147" customFormat="1">
      <c r="A506" s="83"/>
      <c r="B506" s="85"/>
      <c r="C506" s="115"/>
      <c r="D506" s="86"/>
      <c r="E506" s="87"/>
      <c r="F506" s="281"/>
      <c r="G506" s="305"/>
      <c r="H506" s="279"/>
    </row>
    <row r="507" spans="1:8" s="147" customFormat="1">
      <c r="A507" s="83"/>
      <c r="B507" s="254" t="s">
        <v>435</v>
      </c>
      <c r="C507" s="115"/>
      <c r="D507" s="249" t="s">
        <v>436</v>
      </c>
      <c r="E507" s="248" t="s">
        <v>130</v>
      </c>
      <c r="F507" s="281">
        <v>28</v>
      </c>
      <c r="G507" s="277"/>
      <c r="H507" s="278">
        <f>+F507*G507</f>
        <v>0</v>
      </c>
    </row>
    <row r="508" spans="1:8" s="147" customFormat="1">
      <c r="A508" s="83"/>
      <c r="B508" s="85"/>
      <c r="C508" s="115"/>
      <c r="D508" s="86"/>
      <c r="E508" s="87"/>
      <c r="F508" s="281"/>
      <c r="G508" s="305"/>
      <c r="H508" s="279"/>
    </row>
    <row r="509" spans="1:8" s="147" customFormat="1" ht="22.8">
      <c r="A509" s="83"/>
      <c r="B509" s="85" t="s">
        <v>437</v>
      </c>
      <c r="C509" s="115"/>
      <c r="D509" s="86" t="s">
        <v>438</v>
      </c>
      <c r="E509" s="87" t="s">
        <v>77</v>
      </c>
      <c r="F509" s="281">
        <v>120</v>
      </c>
      <c r="G509" s="277"/>
      <c r="H509" s="278">
        <f>+F509*G509</f>
        <v>0</v>
      </c>
    </row>
    <row r="510" spans="1:8" s="147" customFormat="1">
      <c r="A510" s="83"/>
      <c r="B510" s="115"/>
      <c r="C510" s="115"/>
      <c r="D510" s="115"/>
      <c r="E510" s="114"/>
      <c r="F510" s="149"/>
      <c r="G510" s="115"/>
      <c r="H510" s="115"/>
    </row>
    <row r="511" spans="1:8" s="147" customFormat="1">
      <c r="A511" s="83"/>
      <c r="B511" s="115"/>
      <c r="C511" s="115"/>
      <c r="D511" s="115"/>
      <c r="E511" s="114"/>
      <c r="F511" s="149"/>
      <c r="G511" s="115"/>
      <c r="H511" s="115"/>
    </row>
    <row r="512" spans="1:8" s="147" customFormat="1">
      <c r="A512" s="83"/>
      <c r="B512" s="115"/>
      <c r="C512" s="115"/>
      <c r="D512" s="115"/>
      <c r="E512" s="114"/>
      <c r="F512" s="149"/>
      <c r="G512" s="115"/>
      <c r="H512" s="115"/>
    </row>
    <row r="513" spans="1:8" s="147" customFormat="1">
      <c r="A513" s="83"/>
      <c r="B513" s="115"/>
      <c r="C513" s="115"/>
      <c r="D513" s="115"/>
      <c r="E513" s="114"/>
      <c r="F513" s="149"/>
      <c r="G513" s="115"/>
      <c r="H513" s="115"/>
    </row>
    <row r="514" spans="1:8" s="147" customFormat="1">
      <c r="A514" s="83"/>
      <c r="B514" s="115"/>
      <c r="C514" s="115"/>
      <c r="D514" s="115"/>
      <c r="E514" s="114"/>
      <c r="F514" s="149"/>
      <c r="G514" s="115"/>
      <c r="H514" s="115"/>
    </row>
    <row r="515" spans="1:8" s="147" customFormat="1">
      <c r="A515" s="83"/>
      <c r="B515" s="115"/>
      <c r="C515" s="115"/>
      <c r="D515" s="115"/>
      <c r="E515" s="114"/>
      <c r="F515" s="149"/>
      <c r="G515" s="115"/>
      <c r="H515" s="115"/>
    </row>
    <row r="516" spans="1:8" s="147" customFormat="1">
      <c r="A516" s="83"/>
      <c r="B516" s="115"/>
      <c r="C516" s="115"/>
      <c r="D516" s="115"/>
      <c r="E516" s="114"/>
      <c r="F516" s="149"/>
      <c r="G516" s="115"/>
      <c r="H516" s="115"/>
    </row>
    <row r="517" spans="1:8" s="147" customFormat="1">
      <c r="A517" s="83"/>
      <c r="B517" s="115"/>
      <c r="C517" s="115"/>
      <c r="D517" s="115"/>
      <c r="E517" s="114"/>
      <c r="F517" s="149"/>
      <c r="G517" s="115"/>
      <c r="H517" s="115"/>
    </row>
    <row r="518" spans="1:8" s="147" customFormat="1">
      <c r="A518" s="83"/>
      <c r="B518" s="115"/>
      <c r="C518" s="115"/>
      <c r="D518" s="115"/>
      <c r="E518" s="114"/>
      <c r="F518" s="149"/>
      <c r="G518" s="115"/>
      <c r="H518" s="115"/>
    </row>
    <row r="519" spans="1:8" s="147" customFormat="1">
      <c r="A519" s="83"/>
      <c r="B519" s="115"/>
      <c r="C519" s="115"/>
      <c r="D519" s="115"/>
      <c r="E519" s="114"/>
      <c r="F519" s="149"/>
      <c r="G519" s="115"/>
      <c r="H519" s="115"/>
    </row>
    <row r="520" spans="1:8" s="147" customFormat="1">
      <c r="A520" s="83"/>
      <c r="B520" s="125"/>
      <c r="C520" s="125"/>
      <c r="D520" s="125"/>
      <c r="E520" s="124"/>
      <c r="F520" s="267"/>
      <c r="G520" s="125"/>
      <c r="H520" s="125"/>
    </row>
    <row r="521" spans="1:8" s="147" customFormat="1">
      <c r="A521" s="83"/>
      <c r="B521" s="138" t="s">
        <v>28</v>
      </c>
      <c r="C521" s="145"/>
      <c r="D521" s="146"/>
      <c r="E521" s="106"/>
      <c r="F521" s="266"/>
      <c r="G521" s="106"/>
      <c r="H521" s="23">
        <f>SUM(H479:H518)</f>
        <v>0</v>
      </c>
    </row>
    <row r="522" spans="1:8" s="147" customFormat="1">
      <c r="A522" s="83"/>
      <c r="B522" s="48"/>
      <c r="C522" s="48"/>
      <c r="D522" s="130">
        <v>312</v>
      </c>
      <c r="E522" s="99"/>
      <c r="F522" s="264"/>
      <c r="G522" s="99"/>
      <c r="H522" s="48"/>
    </row>
    <row r="523" spans="1:8" s="147" customFormat="1">
      <c r="A523" s="83"/>
      <c r="B523" s="95" t="s">
        <v>190</v>
      </c>
      <c r="C523" s="35"/>
      <c r="D523" s="35"/>
      <c r="E523" s="96"/>
      <c r="F523" s="263"/>
      <c r="G523" s="96"/>
      <c r="H523" s="35"/>
    </row>
    <row r="524" spans="1:8" s="147" customFormat="1">
      <c r="A524" s="83"/>
      <c r="B524" s="95" t="str">
        <f>B475</f>
        <v>SECTION C - ADDITIONAL SCOPE - RIVONIA ROAD</v>
      </c>
      <c r="C524" s="35"/>
      <c r="D524" s="35"/>
      <c r="E524" s="96"/>
      <c r="F524" s="263"/>
      <c r="G524" s="96"/>
      <c r="H524" s="35"/>
    </row>
    <row r="525" spans="1:8" s="147" customFormat="1">
      <c r="A525" s="83"/>
      <c r="B525" s="48"/>
      <c r="C525" s="48"/>
      <c r="D525" s="48"/>
      <c r="E525" s="99"/>
      <c r="F525" s="264"/>
      <c r="G525" s="99"/>
      <c r="H525" s="101"/>
    </row>
    <row r="526" spans="1:8" s="147" customFormat="1">
      <c r="A526" s="83"/>
      <c r="B526" s="102" t="s">
        <v>1</v>
      </c>
      <c r="C526" s="102" t="s">
        <v>2</v>
      </c>
      <c r="D526" s="102" t="s">
        <v>3</v>
      </c>
      <c r="E526" s="102" t="s">
        <v>4</v>
      </c>
      <c r="F526" s="265" t="s">
        <v>5</v>
      </c>
      <c r="G526" s="102" t="s">
        <v>6</v>
      </c>
      <c r="H526" s="9" t="s">
        <v>7</v>
      </c>
    </row>
    <row r="527" spans="1:8" s="147" customFormat="1">
      <c r="A527" s="83"/>
      <c r="B527" s="104"/>
      <c r="C527" s="142"/>
      <c r="D527" s="20" t="s">
        <v>88</v>
      </c>
      <c r="E527" s="106"/>
      <c r="F527" s="266"/>
      <c r="G527" s="106"/>
      <c r="H527" s="25"/>
    </row>
    <row r="528" spans="1:8" s="147" customFormat="1">
      <c r="A528" s="83"/>
      <c r="B528" s="143" t="s">
        <v>89</v>
      </c>
      <c r="C528" s="143"/>
      <c r="D528" s="144" t="s">
        <v>90</v>
      </c>
      <c r="E528" s="110"/>
      <c r="F528" s="255"/>
      <c r="G528" s="143"/>
      <c r="H528" s="143"/>
    </row>
    <row r="529" spans="1:8" s="147" customFormat="1">
      <c r="A529" s="83"/>
      <c r="B529" s="119"/>
      <c r="C529" s="119"/>
      <c r="D529" s="120"/>
      <c r="E529" s="114"/>
      <c r="F529" s="149"/>
      <c r="G529" s="119"/>
      <c r="H529" s="119"/>
    </row>
    <row r="530" spans="1:8" s="147" customFormat="1" ht="45.6">
      <c r="A530" s="83"/>
      <c r="B530" s="290" t="s">
        <v>565</v>
      </c>
      <c r="C530" s="119"/>
      <c r="D530" s="291" t="s">
        <v>546</v>
      </c>
      <c r="E530" s="292"/>
      <c r="F530" s="321"/>
      <c r="G530" s="293"/>
      <c r="H530" s="293"/>
    </row>
    <row r="531" spans="1:8" s="147" customFormat="1" ht="22.8">
      <c r="A531" s="83"/>
      <c r="B531" s="294"/>
      <c r="C531" s="120"/>
      <c r="D531" s="291" t="s">
        <v>547</v>
      </c>
      <c r="E531" s="292"/>
      <c r="F531" s="321"/>
      <c r="G531" s="293"/>
      <c r="H531" s="293"/>
    </row>
    <row r="532" spans="1:8" s="147" customFormat="1">
      <c r="A532" s="83"/>
      <c r="B532" s="294"/>
      <c r="C532" s="115"/>
      <c r="D532" s="295"/>
      <c r="E532" s="292"/>
      <c r="F532" s="321"/>
      <c r="G532" s="293"/>
      <c r="H532" s="293"/>
    </row>
    <row r="533" spans="1:8" s="147" customFormat="1">
      <c r="A533" s="83"/>
      <c r="B533" s="294"/>
      <c r="C533" s="120"/>
      <c r="D533" s="291" t="s">
        <v>548</v>
      </c>
      <c r="E533" s="296" t="s">
        <v>42</v>
      </c>
      <c r="F533" s="321">
        <v>37</v>
      </c>
      <c r="G533" s="275"/>
      <c r="H533" s="261">
        <f>+F533*G533</f>
        <v>0</v>
      </c>
    </row>
    <row r="534" spans="1:8" s="147" customFormat="1">
      <c r="A534" s="83"/>
      <c r="B534" s="294"/>
      <c r="C534" s="120"/>
      <c r="D534" s="291" t="s">
        <v>549</v>
      </c>
      <c r="E534" s="296" t="s">
        <v>42</v>
      </c>
      <c r="F534" s="321">
        <v>19</v>
      </c>
      <c r="G534" s="275"/>
      <c r="H534" s="261">
        <f>+F534*G534</f>
        <v>0</v>
      </c>
    </row>
    <row r="535" spans="1:8" s="147" customFormat="1">
      <c r="A535" s="83"/>
      <c r="B535" s="294"/>
      <c r="C535" s="115"/>
      <c r="D535" s="295"/>
      <c r="E535" s="292"/>
      <c r="F535" s="321"/>
      <c r="G535" s="262"/>
      <c r="H535" s="262"/>
    </row>
    <row r="536" spans="1:8" s="147" customFormat="1">
      <c r="A536" s="83"/>
      <c r="B536" s="290" t="s">
        <v>566</v>
      </c>
      <c r="C536" s="120"/>
      <c r="D536" s="291" t="s">
        <v>550</v>
      </c>
      <c r="E536" s="292"/>
      <c r="F536" s="321"/>
      <c r="G536" s="262"/>
      <c r="H536" s="262"/>
    </row>
    <row r="537" spans="1:8" s="147" customFormat="1">
      <c r="A537" s="83"/>
      <c r="B537" s="290"/>
      <c r="C537" s="120"/>
      <c r="D537" s="291"/>
      <c r="E537" s="292"/>
      <c r="F537" s="321"/>
      <c r="G537" s="262"/>
      <c r="H537" s="262"/>
    </row>
    <row r="538" spans="1:8" s="147" customFormat="1">
      <c r="A538" s="83"/>
      <c r="B538" s="294"/>
      <c r="C538" s="120"/>
      <c r="D538" s="291" t="s">
        <v>551</v>
      </c>
      <c r="E538" s="292"/>
      <c r="F538" s="321"/>
      <c r="G538" s="262"/>
      <c r="H538" s="262"/>
    </row>
    <row r="539" spans="1:8" s="147" customFormat="1">
      <c r="A539" s="83"/>
      <c r="B539" s="294"/>
      <c r="C539" s="120"/>
      <c r="D539" s="291" t="s">
        <v>552</v>
      </c>
      <c r="E539" s="296" t="s">
        <v>42</v>
      </c>
      <c r="F539" s="321">
        <v>17</v>
      </c>
      <c r="G539" s="275"/>
      <c r="H539" s="261">
        <f>+F539*G539</f>
        <v>0</v>
      </c>
    </row>
    <row r="540" spans="1:8" s="147" customFormat="1">
      <c r="A540" s="83"/>
      <c r="B540" s="294"/>
      <c r="C540" s="120"/>
      <c r="D540" s="291" t="s">
        <v>553</v>
      </c>
      <c r="E540" s="296" t="s">
        <v>42</v>
      </c>
      <c r="F540" s="321">
        <v>39</v>
      </c>
      <c r="G540" s="275"/>
      <c r="H540" s="261">
        <f>+F540*G540</f>
        <v>0</v>
      </c>
    </row>
    <row r="541" spans="1:8" s="147" customFormat="1">
      <c r="A541" s="83"/>
      <c r="B541" s="294"/>
      <c r="C541" s="115"/>
      <c r="D541" s="295"/>
      <c r="E541" s="292"/>
      <c r="F541" s="321"/>
      <c r="G541" s="262"/>
      <c r="H541" s="262"/>
    </row>
    <row r="542" spans="1:8" s="147" customFormat="1" ht="22.8">
      <c r="A542" s="83"/>
      <c r="B542" s="294"/>
      <c r="C542" s="115"/>
      <c r="D542" s="291" t="s">
        <v>554</v>
      </c>
      <c r="E542" s="292"/>
      <c r="F542" s="321"/>
      <c r="G542" s="262"/>
      <c r="H542" s="262"/>
    </row>
    <row r="543" spans="1:8" s="147" customFormat="1">
      <c r="A543" s="83"/>
      <c r="B543" s="294"/>
      <c r="C543" s="115"/>
      <c r="D543" s="291" t="s">
        <v>555</v>
      </c>
      <c r="E543" s="296" t="s">
        <v>42</v>
      </c>
      <c r="F543" s="321">
        <v>56</v>
      </c>
      <c r="G543" s="275"/>
      <c r="H543" s="261">
        <f>+F543*G543</f>
        <v>0</v>
      </c>
    </row>
    <row r="544" spans="1:8" s="147" customFormat="1">
      <c r="A544" s="83"/>
      <c r="B544" s="294"/>
      <c r="C544" s="115"/>
      <c r="D544" s="295"/>
      <c r="E544" s="292"/>
      <c r="F544" s="321"/>
      <c r="G544" s="262"/>
      <c r="H544" s="262"/>
    </row>
    <row r="545" spans="1:8" s="147" customFormat="1" ht="22.8">
      <c r="A545" s="83"/>
      <c r="B545" s="290" t="s">
        <v>567</v>
      </c>
      <c r="C545" s="115"/>
      <c r="D545" s="291" t="s">
        <v>556</v>
      </c>
      <c r="E545" s="292"/>
      <c r="F545" s="321"/>
      <c r="G545" s="262"/>
      <c r="H545" s="262"/>
    </row>
    <row r="546" spans="1:8" s="147" customFormat="1">
      <c r="A546" s="83"/>
      <c r="B546" s="294"/>
      <c r="C546" s="115"/>
      <c r="D546" s="291" t="s">
        <v>557</v>
      </c>
      <c r="E546" s="292"/>
      <c r="F546" s="321"/>
      <c r="G546" s="262"/>
      <c r="H546" s="262"/>
    </row>
    <row r="547" spans="1:8" s="147" customFormat="1" ht="22.8">
      <c r="A547" s="83"/>
      <c r="B547" s="294"/>
      <c r="C547" s="115"/>
      <c r="D547" s="291" t="s">
        <v>558</v>
      </c>
      <c r="E547" s="296" t="s">
        <v>130</v>
      </c>
      <c r="F547" s="321">
        <v>2</v>
      </c>
      <c r="G547" s="275"/>
      <c r="H547" s="261">
        <f>+F547*G547</f>
        <v>0</v>
      </c>
    </row>
    <row r="548" spans="1:8" s="147" customFormat="1">
      <c r="A548" s="83"/>
      <c r="B548" s="294"/>
      <c r="C548" s="115"/>
      <c r="D548" s="295"/>
      <c r="E548" s="292"/>
      <c r="F548" s="321"/>
      <c r="G548" s="262"/>
      <c r="H548" s="262"/>
    </row>
    <row r="549" spans="1:8" s="147" customFormat="1" ht="22.8">
      <c r="A549" s="83"/>
      <c r="B549" s="290" t="s">
        <v>568</v>
      </c>
      <c r="C549" s="115"/>
      <c r="D549" s="291" t="s">
        <v>559</v>
      </c>
      <c r="E549" s="296" t="s">
        <v>15</v>
      </c>
      <c r="F549" s="321">
        <v>12</v>
      </c>
      <c r="G549" s="275"/>
      <c r="H549" s="261">
        <f>+F549*G549</f>
        <v>0</v>
      </c>
    </row>
    <row r="550" spans="1:8" s="147" customFormat="1">
      <c r="A550" s="83"/>
      <c r="B550" s="294"/>
      <c r="C550" s="115"/>
      <c r="D550" s="295"/>
      <c r="E550" s="292"/>
      <c r="F550" s="321"/>
      <c r="G550" s="262"/>
      <c r="H550" s="262"/>
    </row>
    <row r="551" spans="1:8" s="147" customFormat="1" ht="22.8">
      <c r="A551" s="83"/>
      <c r="B551" s="290" t="s">
        <v>569</v>
      </c>
      <c r="C551" s="115"/>
      <c r="D551" s="291" t="s">
        <v>560</v>
      </c>
      <c r="E551" s="296" t="s">
        <v>15</v>
      </c>
      <c r="F551" s="321">
        <v>12</v>
      </c>
      <c r="G551" s="275"/>
      <c r="H551" s="261">
        <f>+F551*G551</f>
        <v>0</v>
      </c>
    </row>
    <row r="552" spans="1:8" s="147" customFormat="1">
      <c r="A552" s="83"/>
      <c r="B552" s="294"/>
      <c r="C552" s="115"/>
      <c r="D552" s="303"/>
      <c r="E552" s="299"/>
      <c r="F552" s="311"/>
      <c r="G552" s="261"/>
      <c r="H552" s="261"/>
    </row>
    <row r="553" spans="1:8" s="147" customFormat="1" ht="79.8">
      <c r="A553" s="83"/>
      <c r="B553" s="290" t="s">
        <v>570</v>
      </c>
      <c r="C553" s="115"/>
      <c r="D553" s="291" t="s">
        <v>561</v>
      </c>
      <c r="E553" s="292"/>
      <c r="F553" s="321"/>
      <c r="G553" s="262"/>
      <c r="H553" s="262"/>
    </row>
    <row r="554" spans="1:8" s="147" customFormat="1">
      <c r="A554" s="83"/>
      <c r="B554" s="294"/>
      <c r="C554" s="115"/>
      <c r="D554" s="295"/>
      <c r="E554" s="292"/>
      <c r="F554" s="321"/>
      <c r="G554" s="262"/>
      <c r="H554" s="262"/>
    </row>
    <row r="555" spans="1:8" s="147" customFormat="1">
      <c r="A555" s="83"/>
      <c r="B555" s="294"/>
      <c r="C555" s="115"/>
      <c r="D555" s="291" t="s">
        <v>562</v>
      </c>
      <c r="E555" s="296" t="s">
        <v>44</v>
      </c>
      <c r="F555" s="321">
        <v>17</v>
      </c>
      <c r="G555" s="275"/>
      <c r="H555" s="261">
        <f>+F555*G555</f>
        <v>0</v>
      </c>
    </row>
    <row r="556" spans="1:8" s="147" customFormat="1">
      <c r="A556" s="83"/>
      <c r="B556" s="294"/>
      <c r="C556" s="115"/>
      <c r="D556" s="295"/>
      <c r="E556" s="292"/>
      <c r="F556" s="321"/>
      <c r="G556" s="262"/>
      <c r="H556" s="262"/>
    </row>
    <row r="557" spans="1:8" s="147" customFormat="1">
      <c r="A557" s="83"/>
      <c r="B557" s="294"/>
      <c r="C557" s="115"/>
      <c r="D557" s="291" t="s">
        <v>563</v>
      </c>
      <c r="E557" s="296" t="s">
        <v>44</v>
      </c>
      <c r="F557" s="321">
        <v>4</v>
      </c>
      <c r="G557" s="275"/>
      <c r="H557" s="261">
        <f>+F557*G557</f>
        <v>0</v>
      </c>
    </row>
    <row r="558" spans="1:8" s="147" customFormat="1">
      <c r="A558" s="83"/>
      <c r="B558" s="294"/>
      <c r="C558" s="115"/>
      <c r="D558" s="295"/>
      <c r="E558" s="292"/>
      <c r="F558" s="321"/>
      <c r="G558" s="262"/>
      <c r="H558" s="262"/>
    </row>
    <row r="559" spans="1:8" s="147" customFormat="1" ht="79.8">
      <c r="A559" s="83"/>
      <c r="B559" s="290" t="s">
        <v>571</v>
      </c>
      <c r="C559" s="115"/>
      <c r="D559" s="291" t="s">
        <v>564</v>
      </c>
      <c r="E559" s="292"/>
      <c r="F559" s="321"/>
      <c r="G559" s="262"/>
      <c r="H559" s="262"/>
    </row>
    <row r="560" spans="1:8" s="147" customFormat="1">
      <c r="A560" s="83"/>
      <c r="B560" s="115"/>
      <c r="C560" s="115"/>
      <c r="D560" s="295"/>
      <c r="E560" s="292"/>
      <c r="F560" s="321"/>
      <c r="G560" s="262"/>
      <c r="H560" s="262"/>
    </row>
    <row r="561" spans="1:8" s="147" customFormat="1">
      <c r="A561" s="83"/>
      <c r="B561" s="115"/>
      <c r="C561" s="115"/>
      <c r="D561" s="291" t="s">
        <v>562</v>
      </c>
      <c r="E561" s="296" t="s">
        <v>44</v>
      </c>
      <c r="F561" s="321">
        <v>17</v>
      </c>
      <c r="G561" s="275"/>
      <c r="H561" s="261">
        <f>+F561*G561</f>
        <v>0</v>
      </c>
    </row>
    <row r="562" spans="1:8" s="147" customFormat="1">
      <c r="A562" s="83"/>
      <c r="B562" s="115"/>
      <c r="C562" s="115"/>
      <c r="D562" s="291"/>
      <c r="E562" s="296"/>
      <c r="F562" s="321"/>
      <c r="G562" s="275"/>
      <c r="H562" s="261"/>
    </row>
    <row r="563" spans="1:8" s="147" customFormat="1">
      <c r="A563" s="83"/>
      <c r="B563" s="115"/>
      <c r="C563" s="115"/>
      <c r="D563" s="291" t="s">
        <v>563</v>
      </c>
      <c r="E563" s="296" t="s">
        <v>44</v>
      </c>
      <c r="F563" s="321">
        <v>4</v>
      </c>
      <c r="G563" s="275"/>
      <c r="H563" s="261">
        <f>+F563*G563</f>
        <v>0</v>
      </c>
    </row>
    <row r="564" spans="1:8" s="147" customFormat="1">
      <c r="A564" s="83"/>
      <c r="B564" s="125"/>
      <c r="C564" s="115"/>
      <c r="E564" s="330"/>
      <c r="G564" s="330"/>
      <c r="H564" s="330"/>
    </row>
    <row r="565" spans="1:8" s="147" customFormat="1">
      <c r="A565" s="83"/>
      <c r="B565" s="126" t="s">
        <v>766</v>
      </c>
      <c r="C565" s="145"/>
      <c r="D565" s="146"/>
      <c r="E565" s="106"/>
      <c r="F565" s="266"/>
      <c r="G565" s="106"/>
      <c r="H565" s="23">
        <f>SUM(H528:H564)</f>
        <v>0</v>
      </c>
    </row>
    <row r="566" spans="1:8" s="147" customFormat="1">
      <c r="A566" s="83"/>
      <c r="B566" s="48"/>
      <c r="C566" s="48"/>
      <c r="D566" s="130">
        <v>313</v>
      </c>
      <c r="E566" s="99"/>
      <c r="F566" s="264"/>
      <c r="G566" s="99"/>
      <c r="H566" s="48"/>
    </row>
    <row r="567" spans="1:8" s="147" customFormat="1">
      <c r="A567" s="83"/>
      <c r="B567" s="95" t="s">
        <v>190</v>
      </c>
      <c r="C567" s="35"/>
      <c r="D567" s="35"/>
      <c r="E567" s="96"/>
      <c r="F567" s="263"/>
      <c r="G567" s="96"/>
      <c r="H567" s="35"/>
    </row>
    <row r="568" spans="1:8" s="147" customFormat="1">
      <c r="A568" s="83"/>
      <c r="B568" s="95" t="str">
        <f>B524</f>
        <v>SECTION C - ADDITIONAL SCOPE - RIVONIA ROAD</v>
      </c>
      <c r="C568" s="35"/>
      <c r="D568" s="35"/>
      <c r="E568" s="96"/>
      <c r="F568" s="263"/>
      <c r="G568" s="96"/>
      <c r="H568" s="35"/>
    </row>
    <row r="569" spans="1:8" s="147" customFormat="1">
      <c r="A569" s="83"/>
      <c r="B569" s="48"/>
      <c r="C569" s="48"/>
      <c r="D569" s="48"/>
      <c r="E569" s="99"/>
      <c r="F569" s="264"/>
      <c r="G569" s="99"/>
      <c r="H569" s="101"/>
    </row>
    <row r="570" spans="1:8" s="147" customFormat="1">
      <c r="A570" s="83"/>
      <c r="B570" s="102" t="s">
        <v>1</v>
      </c>
      <c r="C570" s="102" t="s">
        <v>2</v>
      </c>
      <c r="D570" s="102" t="s">
        <v>3</v>
      </c>
      <c r="E570" s="102" t="s">
        <v>4</v>
      </c>
      <c r="F570" s="265" t="s">
        <v>5</v>
      </c>
      <c r="G570" s="102" t="s">
        <v>6</v>
      </c>
      <c r="H570" s="9" t="s">
        <v>7</v>
      </c>
    </row>
    <row r="571" spans="1:8" s="147" customFormat="1">
      <c r="A571" s="83"/>
      <c r="B571" s="104"/>
      <c r="C571" s="142"/>
      <c r="D571" s="20" t="s">
        <v>92</v>
      </c>
      <c r="E571" s="106"/>
      <c r="F571" s="266"/>
      <c r="G571" s="106"/>
      <c r="H571" s="25"/>
    </row>
    <row r="572" spans="1:8" s="147" customFormat="1">
      <c r="A572" s="83"/>
      <c r="B572" s="143" t="s">
        <v>93</v>
      </c>
      <c r="C572" s="143"/>
      <c r="D572" s="144" t="s">
        <v>94</v>
      </c>
      <c r="E572" s="110"/>
      <c r="F572" s="255"/>
      <c r="G572" s="143"/>
      <c r="H572" s="143"/>
    </row>
    <row r="573" spans="1:8" s="147" customFormat="1">
      <c r="A573" s="83"/>
      <c r="B573" s="119"/>
      <c r="C573" s="119"/>
      <c r="D573" s="120"/>
      <c r="E573" s="114"/>
      <c r="F573" s="149"/>
      <c r="G573" s="119"/>
      <c r="H573" s="119"/>
    </row>
    <row r="574" spans="1:8" s="147" customFormat="1">
      <c r="A574" s="83"/>
      <c r="B574" s="290" t="s">
        <v>95</v>
      </c>
      <c r="C574" s="119"/>
      <c r="D574" s="120" t="s">
        <v>96</v>
      </c>
      <c r="E574" s="114"/>
      <c r="F574" s="149"/>
      <c r="G574" s="119"/>
      <c r="H574" s="119"/>
    </row>
    <row r="575" spans="1:8" s="147" customFormat="1">
      <c r="A575" s="83"/>
      <c r="B575" s="294"/>
      <c r="C575" s="120"/>
      <c r="D575" s="120"/>
      <c r="E575" s="114"/>
      <c r="F575" s="149"/>
      <c r="G575" s="120"/>
      <c r="H575" s="120"/>
    </row>
    <row r="576" spans="1:8" s="147" customFormat="1">
      <c r="A576" s="83"/>
      <c r="B576" s="294"/>
      <c r="C576" s="115"/>
      <c r="D576" s="291" t="s">
        <v>572</v>
      </c>
      <c r="E576" s="296" t="s">
        <v>42</v>
      </c>
      <c r="F576" s="321">
        <v>22</v>
      </c>
      <c r="G576" s="275"/>
      <c r="H576" s="261">
        <f>+F576*G576</f>
        <v>0</v>
      </c>
    </row>
    <row r="577" spans="1:8" s="147" customFormat="1">
      <c r="A577" s="83"/>
      <c r="B577" s="294"/>
      <c r="C577" s="115"/>
      <c r="D577" s="295"/>
      <c r="E577" s="292"/>
      <c r="F577" s="321"/>
      <c r="G577" s="262"/>
      <c r="H577" s="262"/>
    </row>
    <row r="578" spans="1:8" s="147" customFormat="1">
      <c r="A578" s="83"/>
      <c r="B578" s="290" t="s">
        <v>596</v>
      </c>
      <c r="C578" s="120"/>
      <c r="D578" s="291" t="s">
        <v>573</v>
      </c>
      <c r="E578" s="292"/>
      <c r="F578" s="321"/>
      <c r="G578" s="262"/>
      <c r="H578" s="262"/>
    </row>
    <row r="579" spans="1:8" s="147" customFormat="1">
      <c r="A579" s="83"/>
      <c r="B579" s="294"/>
      <c r="C579" s="115"/>
      <c r="D579" s="295"/>
      <c r="E579" s="292"/>
      <c r="F579" s="321"/>
      <c r="G579" s="262"/>
      <c r="H579" s="262"/>
    </row>
    <row r="580" spans="1:8" s="147" customFormat="1">
      <c r="A580" s="83"/>
      <c r="B580" s="294"/>
      <c r="C580" s="120" t="s">
        <v>13</v>
      </c>
      <c r="D580" s="291" t="s">
        <v>97</v>
      </c>
      <c r="E580" s="292"/>
      <c r="F580" s="321"/>
      <c r="G580" s="262"/>
      <c r="H580" s="262"/>
    </row>
    <row r="581" spans="1:8" s="147" customFormat="1">
      <c r="A581" s="83"/>
      <c r="B581" s="294"/>
      <c r="C581" s="115"/>
      <c r="D581" s="295"/>
      <c r="E581" s="292"/>
      <c r="F581" s="321"/>
      <c r="G581" s="262"/>
      <c r="H581" s="262"/>
    </row>
    <row r="582" spans="1:8" s="147" customFormat="1">
      <c r="A582" s="83"/>
      <c r="B582" s="294"/>
      <c r="C582" s="120" t="s">
        <v>13</v>
      </c>
      <c r="D582" s="291" t="s">
        <v>574</v>
      </c>
      <c r="E582" s="296" t="s">
        <v>64</v>
      </c>
      <c r="F582" s="321">
        <v>2</v>
      </c>
      <c r="G582" s="275"/>
      <c r="H582" s="261">
        <f>+F582*G582</f>
        <v>0</v>
      </c>
    </row>
    <row r="583" spans="1:8" s="147" customFormat="1">
      <c r="A583" s="83"/>
      <c r="B583" s="294"/>
      <c r="C583" s="115"/>
      <c r="D583" s="291"/>
      <c r="E583" s="296"/>
      <c r="F583" s="321"/>
      <c r="G583" s="261"/>
      <c r="H583" s="261"/>
    </row>
    <row r="584" spans="1:8" s="147" customFormat="1">
      <c r="A584" s="83"/>
      <c r="B584" s="294"/>
      <c r="C584" s="120" t="s">
        <v>13</v>
      </c>
      <c r="D584" s="291" t="s">
        <v>575</v>
      </c>
      <c r="E584" s="296" t="s">
        <v>64</v>
      </c>
      <c r="F584" s="321">
        <v>2</v>
      </c>
      <c r="G584" s="275"/>
      <c r="H584" s="261">
        <f>+F584*G584</f>
        <v>0</v>
      </c>
    </row>
    <row r="585" spans="1:8" s="147" customFormat="1">
      <c r="A585" s="83"/>
      <c r="B585" s="294"/>
      <c r="C585" s="115"/>
      <c r="D585" s="295"/>
      <c r="E585" s="292"/>
      <c r="F585" s="321"/>
      <c r="G585" s="262"/>
      <c r="H585" s="262"/>
    </row>
    <row r="586" spans="1:8" s="147" customFormat="1">
      <c r="A586" s="83"/>
      <c r="B586" s="294"/>
      <c r="C586" s="115" t="s">
        <v>13</v>
      </c>
      <c r="D586" s="291" t="s">
        <v>576</v>
      </c>
      <c r="E586" s="296" t="s">
        <v>64</v>
      </c>
      <c r="F586" s="321">
        <v>2</v>
      </c>
      <c r="G586" s="275"/>
      <c r="H586" s="261">
        <f>+F586*G586</f>
        <v>0</v>
      </c>
    </row>
    <row r="587" spans="1:8" s="147" customFormat="1">
      <c r="A587" s="83"/>
      <c r="B587" s="294"/>
      <c r="C587" s="115"/>
      <c r="D587" s="291"/>
      <c r="E587" s="296"/>
      <c r="F587" s="321"/>
      <c r="G587" s="261"/>
      <c r="H587" s="261"/>
    </row>
    <row r="588" spans="1:8" s="147" customFormat="1">
      <c r="A588" s="83"/>
      <c r="B588" s="294"/>
      <c r="C588" s="115"/>
      <c r="D588" s="291" t="s">
        <v>577</v>
      </c>
      <c r="E588" s="296" t="s">
        <v>64</v>
      </c>
      <c r="F588" s="321">
        <v>1</v>
      </c>
      <c r="G588" s="275"/>
      <c r="H588" s="261">
        <f>+F588*G588</f>
        <v>0</v>
      </c>
    </row>
    <row r="589" spans="1:8" s="147" customFormat="1">
      <c r="A589" s="83"/>
      <c r="B589" s="294"/>
      <c r="C589" s="115"/>
      <c r="D589" s="295"/>
      <c r="E589" s="292"/>
      <c r="F589" s="321"/>
      <c r="G589" s="262"/>
      <c r="H589" s="262"/>
    </row>
    <row r="590" spans="1:8" s="147" customFormat="1">
      <c r="A590" s="83"/>
      <c r="B590" s="294"/>
      <c r="C590" s="115" t="s">
        <v>13</v>
      </c>
      <c r="D590" s="291" t="s">
        <v>578</v>
      </c>
      <c r="E590" s="292"/>
      <c r="F590" s="321"/>
      <c r="G590" s="262"/>
      <c r="H590" s="262"/>
    </row>
    <row r="591" spans="1:8" s="147" customFormat="1">
      <c r="A591" s="83"/>
      <c r="B591" s="294"/>
      <c r="C591" s="115"/>
      <c r="D591" s="295"/>
      <c r="E591" s="292"/>
      <c r="F591" s="321"/>
      <c r="G591" s="262"/>
      <c r="H591" s="262"/>
    </row>
    <row r="592" spans="1:8" s="147" customFormat="1">
      <c r="A592" s="83"/>
      <c r="B592" s="294"/>
      <c r="C592" s="115" t="s">
        <v>13</v>
      </c>
      <c r="D592" s="291" t="s">
        <v>579</v>
      </c>
      <c r="E592" s="296" t="s">
        <v>64</v>
      </c>
      <c r="F592" s="321">
        <v>1</v>
      </c>
      <c r="G592" s="275"/>
      <c r="H592" s="261">
        <f>+F592*G592</f>
        <v>0</v>
      </c>
    </row>
    <row r="593" spans="1:8" s="147" customFormat="1">
      <c r="A593" s="83"/>
      <c r="B593" s="294"/>
      <c r="C593" s="115"/>
      <c r="D593" s="291"/>
      <c r="E593" s="296"/>
      <c r="F593" s="321"/>
      <c r="G593" s="261"/>
      <c r="H593" s="261"/>
    </row>
    <row r="594" spans="1:8" s="147" customFormat="1">
      <c r="A594" s="83"/>
      <c r="B594" s="294"/>
      <c r="C594" s="115" t="s">
        <v>13</v>
      </c>
      <c r="D594" s="291" t="s">
        <v>580</v>
      </c>
      <c r="E594" s="296" t="s">
        <v>64</v>
      </c>
      <c r="F594" s="321">
        <v>2</v>
      </c>
      <c r="G594" s="275"/>
      <c r="H594" s="261">
        <f>+F594*G594</f>
        <v>0</v>
      </c>
    </row>
    <row r="595" spans="1:8" s="147" customFormat="1">
      <c r="A595" s="83"/>
      <c r="B595" s="294"/>
      <c r="C595" s="115"/>
      <c r="D595" s="295"/>
      <c r="E595" s="292"/>
      <c r="F595" s="321"/>
      <c r="G595" s="262"/>
      <c r="H595" s="262"/>
    </row>
    <row r="596" spans="1:8" s="147" customFormat="1">
      <c r="A596" s="83"/>
      <c r="B596" s="294"/>
      <c r="C596" s="115" t="s">
        <v>13</v>
      </c>
      <c r="D596" s="291" t="s">
        <v>581</v>
      </c>
      <c r="E596" s="296"/>
      <c r="F596" s="321"/>
      <c r="G596" s="261"/>
      <c r="H596" s="261"/>
    </row>
    <row r="597" spans="1:8" s="147" customFormat="1">
      <c r="A597" s="83"/>
      <c r="B597" s="294"/>
      <c r="C597" s="115"/>
      <c r="D597" s="291"/>
      <c r="E597" s="296"/>
      <c r="F597" s="321"/>
      <c r="G597" s="261"/>
      <c r="H597" s="261"/>
    </row>
    <row r="598" spans="1:8" s="147" customFormat="1">
      <c r="A598" s="83"/>
      <c r="B598" s="294"/>
      <c r="C598" s="115"/>
      <c r="D598" s="291" t="s">
        <v>582</v>
      </c>
      <c r="E598" s="296" t="s">
        <v>64</v>
      </c>
      <c r="F598" s="321">
        <v>1</v>
      </c>
      <c r="G598" s="275"/>
      <c r="H598" s="261">
        <f>+F598*G598</f>
        <v>0</v>
      </c>
    </row>
    <row r="599" spans="1:8" s="147" customFormat="1">
      <c r="A599" s="83"/>
      <c r="B599" s="294"/>
      <c r="C599" s="115"/>
      <c r="D599" s="295"/>
      <c r="E599" s="292"/>
      <c r="F599" s="321"/>
      <c r="G599" s="262"/>
      <c r="H599" s="262"/>
    </row>
    <row r="600" spans="1:8" s="147" customFormat="1">
      <c r="A600" s="83"/>
      <c r="B600" s="294"/>
      <c r="C600" s="115"/>
      <c r="D600" s="291" t="s">
        <v>99</v>
      </c>
      <c r="E600" s="296" t="s">
        <v>42</v>
      </c>
      <c r="F600" s="321">
        <v>45</v>
      </c>
      <c r="G600" s="275"/>
      <c r="H600" s="261">
        <f>+F600*G600</f>
        <v>0</v>
      </c>
    </row>
    <row r="601" spans="1:8" s="147" customFormat="1">
      <c r="A601" s="83"/>
      <c r="B601" s="294"/>
      <c r="C601" s="115"/>
      <c r="D601" s="295"/>
      <c r="E601" s="292"/>
      <c r="F601" s="321"/>
      <c r="G601" s="262"/>
      <c r="H601" s="262"/>
    </row>
    <row r="602" spans="1:8" s="147" customFormat="1">
      <c r="A602" s="83"/>
      <c r="B602" s="294"/>
      <c r="C602" s="115"/>
      <c r="D602" s="291" t="s">
        <v>167</v>
      </c>
      <c r="E602" s="296" t="s">
        <v>42</v>
      </c>
      <c r="F602" s="321">
        <v>45</v>
      </c>
      <c r="G602" s="275"/>
      <c r="H602" s="261">
        <f>+F602*G602</f>
        <v>0</v>
      </c>
    </row>
    <row r="603" spans="1:8" s="147" customFormat="1">
      <c r="A603" s="83"/>
      <c r="B603" s="294"/>
      <c r="C603" s="115"/>
      <c r="D603" s="295"/>
      <c r="E603" s="292"/>
      <c r="F603" s="321"/>
      <c r="G603" s="262"/>
      <c r="H603" s="262"/>
    </row>
    <row r="604" spans="1:8" s="147" customFormat="1" ht="34.200000000000003">
      <c r="A604" s="83"/>
      <c r="B604" s="294"/>
      <c r="C604" s="115"/>
      <c r="D604" s="291" t="s">
        <v>583</v>
      </c>
      <c r="E604" s="296" t="s">
        <v>42</v>
      </c>
      <c r="F604" s="321">
        <v>90</v>
      </c>
      <c r="G604" s="275"/>
      <c r="H604" s="261">
        <f>+F604*G604</f>
        <v>0</v>
      </c>
    </row>
    <row r="605" spans="1:8" s="147" customFormat="1">
      <c r="A605" s="83"/>
      <c r="B605" s="290" t="s">
        <v>597</v>
      </c>
      <c r="C605" s="115"/>
      <c r="D605" s="291" t="s">
        <v>584</v>
      </c>
      <c r="E605" s="292"/>
      <c r="F605" s="321"/>
      <c r="G605" s="262"/>
      <c r="H605" s="262"/>
    </row>
    <row r="606" spans="1:8" s="147" customFormat="1">
      <c r="A606" s="83"/>
      <c r="B606" s="294"/>
      <c r="C606" s="115"/>
      <c r="D606" s="295"/>
      <c r="E606" s="292"/>
      <c r="F606" s="321"/>
      <c r="G606" s="262"/>
      <c r="H606" s="262"/>
    </row>
    <row r="607" spans="1:8" s="147" customFormat="1">
      <c r="A607" s="83"/>
      <c r="B607" s="294"/>
      <c r="C607" s="115"/>
      <c r="D607" s="291" t="s">
        <v>585</v>
      </c>
      <c r="E607" s="296" t="s">
        <v>586</v>
      </c>
      <c r="F607" s="321">
        <v>97</v>
      </c>
      <c r="G607" s="275"/>
      <c r="H607" s="261">
        <f>+F607*G607</f>
        <v>0</v>
      </c>
    </row>
    <row r="608" spans="1:8" s="147" customFormat="1">
      <c r="A608" s="83"/>
      <c r="B608" s="294"/>
      <c r="C608" s="115"/>
      <c r="D608" s="295"/>
      <c r="E608" s="292"/>
      <c r="F608" s="321"/>
      <c r="G608" s="262"/>
      <c r="H608" s="262"/>
    </row>
    <row r="609" spans="1:9" s="147" customFormat="1">
      <c r="A609" s="83"/>
      <c r="B609" s="294"/>
      <c r="C609" s="115"/>
      <c r="D609" s="291" t="s">
        <v>587</v>
      </c>
      <c r="E609" s="296" t="s">
        <v>586</v>
      </c>
      <c r="F609" s="321">
        <v>19</v>
      </c>
      <c r="G609" s="275"/>
      <c r="H609" s="261">
        <f>+F609*G609</f>
        <v>0</v>
      </c>
    </row>
    <row r="610" spans="1:9" s="147" customFormat="1">
      <c r="A610" s="83"/>
      <c r="B610" s="294"/>
      <c r="C610" s="115"/>
      <c r="D610" s="295"/>
      <c r="E610" s="292"/>
      <c r="F610" s="321"/>
      <c r="G610" s="262"/>
      <c r="H610" s="262"/>
    </row>
    <row r="611" spans="1:9" s="147" customFormat="1">
      <c r="A611" s="83"/>
      <c r="B611" s="294"/>
      <c r="C611" s="115"/>
      <c r="D611" s="291" t="s">
        <v>588</v>
      </c>
      <c r="E611" s="296" t="s">
        <v>586</v>
      </c>
      <c r="F611" s="321">
        <v>96</v>
      </c>
      <c r="G611" s="275"/>
      <c r="H611" s="261">
        <f>+F611*G611</f>
        <v>0</v>
      </c>
    </row>
    <row r="612" spans="1:9" s="147" customFormat="1">
      <c r="A612" s="83"/>
      <c r="B612" s="294"/>
      <c r="C612" s="115"/>
      <c r="D612" s="295"/>
      <c r="E612" s="292"/>
      <c r="F612" s="321"/>
      <c r="G612" s="262"/>
      <c r="H612" s="262"/>
    </row>
    <row r="613" spans="1:9" s="147" customFormat="1">
      <c r="A613" s="83"/>
      <c r="B613" s="290" t="s">
        <v>171</v>
      </c>
      <c r="C613" s="115"/>
      <c r="D613" s="291" t="s">
        <v>589</v>
      </c>
      <c r="E613" s="292"/>
      <c r="F613" s="321"/>
      <c r="G613" s="262"/>
      <c r="H613" s="262"/>
    </row>
    <row r="614" spans="1:9" s="147" customFormat="1">
      <c r="A614" s="83"/>
      <c r="B614" s="290"/>
      <c r="C614" s="115"/>
      <c r="D614" s="291"/>
      <c r="E614" s="292"/>
      <c r="F614" s="321"/>
      <c r="G614" s="262"/>
      <c r="H614" s="262"/>
    </row>
    <row r="615" spans="1:9" s="147" customFormat="1" ht="45.6">
      <c r="A615" s="83"/>
      <c r="B615" s="294"/>
      <c r="C615" s="115"/>
      <c r="D615" s="291" t="s">
        <v>590</v>
      </c>
      <c r="E615" s="296" t="s">
        <v>44</v>
      </c>
      <c r="F615" s="321">
        <v>56</v>
      </c>
      <c r="G615" s="275"/>
      <c r="H615" s="261">
        <f>+F615*G615</f>
        <v>0</v>
      </c>
    </row>
    <row r="616" spans="1:9" s="147" customFormat="1">
      <c r="A616" s="83"/>
      <c r="B616" s="331"/>
      <c r="C616" s="115"/>
      <c r="E616" s="329"/>
      <c r="F616" s="84"/>
      <c r="G616" s="84"/>
      <c r="H616" s="84"/>
      <c r="I616" s="84"/>
    </row>
    <row r="617" spans="1:9" s="147" customFormat="1">
      <c r="A617" s="83"/>
      <c r="B617" s="126" t="s">
        <v>173</v>
      </c>
      <c r="C617" s="145"/>
      <c r="D617" s="146"/>
      <c r="E617" s="106"/>
      <c r="F617" s="266"/>
      <c r="G617" s="106"/>
      <c r="H617" s="23">
        <f>SUM(H572:H615)</f>
        <v>0</v>
      </c>
    </row>
    <row r="618" spans="1:9" s="147" customFormat="1">
      <c r="A618" s="83"/>
      <c r="B618" s="48"/>
      <c r="C618" s="48"/>
      <c r="D618" s="130">
        <v>314</v>
      </c>
      <c r="E618" s="99"/>
      <c r="F618" s="264"/>
      <c r="G618" s="99"/>
      <c r="H618" s="48"/>
    </row>
    <row r="619" spans="1:9" s="147" customFormat="1">
      <c r="A619" s="83"/>
      <c r="B619" s="95" t="s">
        <v>190</v>
      </c>
      <c r="C619" s="35"/>
      <c r="D619" s="35"/>
      <c r="E619" s="96"/>
      <c r="F619" s="263"/>
      <c r="G619" s="96"/>
      <c r="H619" s="35"/>
    </row>
    <row r="620" spans="1:9" s="147" customFormat="1">
      <c r="A620" s="83"/>
      <c r="B620" s="95" t="str">
        <f>B568</f>
        <v>SECTION C - ADDITIONAL SCOPE - RIVONIA ROAD</v>
      </c>
      <c r="C620" s="35"/>
      <c r="D620" s="35"/>
      <c r="E620" s="96"/>
      <c r="F620" s="263"/>
      <c r="G620" s="96"/>
      <c r="H620" s="35"/>
    </row>
    <row r="621" spans="1:9" s="147" customFormat="1">
      <c r="A621" s="83"/>
      <c r="B621" s="48"/>
      <c r="C621" s="48"/>
      <c r="D621" s="48"/>
      <c r="E621" s="99"/>
      <c r="F621" s="264"/>
      <c r="G621" s="99"/>
      <c r="H621" s="101"/>
    </row>
    <row r="622" spans="1:9" s="147" customFormat="1">
      <c r="A622" s="83"/>
      <c r="B622" s="102" t="s">
        <v>1</v>
      </c>
      <c r="C622" s="102" t="s">
        <v>2</v>
      </c>
      <c r="D622" s="102" t="s">
        <v>3</v>
      </c>
      <c r="E622" s="102" t="s">
        <v>4</v>
      </c>
      <c r="F622" s="265" t="s">
        <v>5</v>
      </c>
      <c r="G622" s="102" t="s">
        <v>6</v>
      </c>
      <c r="H622" s="9" t="s">
        <v>7</v>
      </c>
    </row>
    <row r="623" spans="1:9" s="147" customFormat="1">
      <c r="A623" s="83"/>
      <c r="B623" s="104"/>
      <c r="C623" s="142"/>
      <c r="D623" s="20" t="s">
        <v>92</v>
      </c>
      <c r="E623" s="106"/>
      <c r="F623" s="266"/>
      <c r="G623" s="106"/>
      <c r="H623" s="25">
        <f>H617</f>
        <v>0</v>
      </c>
    </row>
    <row r="624" spans="1:9" s="147" customFormat="1">
      <c r="A624" s="83"/>
      <c r="B624" s="143" t="s">
        <v>93</v>
      </c>
      <c r="C624" s="143"/>
      <c r="D624" s="144" t="s">
        <v>94</v>
      </c>
      <c r="E624" s="110"/>
      <c r="F624" s="255"/>
      <c r="G624" s="143"/>
      <c r="H624" s="143"/>
    </row>
    <row r="625" spans="1:8" s="147" customFormat="1">
      <c r="A625" s="83"/>
      <c r="B625" s="119"/>
      <c r="C625" s="119"/>
      <c r="D625" s="120"/>
      <c r="E625" s="114"/>
      <c r="F625" s="149"/>
      <c r="G625" s="119"/>
      <c r="H625" s="119"/>
    </row>
    <row r="626" spans="1:8" s="147" customFormat="1" ht="22.8">
      <c r="A626" s="83"/>
      <c r="B626" s="290" t="s">
        <v>598</v>
      </c>
      <c r="C626" s="173"/>
      <c r="D626" s="291" t="s">
        <v>591</v>
      </c>
      <c r="E626" s="296" t="s">
        <v>64</v>
      </c>
      <c r="F626" s="321">
        <v>6</v>
      </c>
      <c r="G626" s="275"/>
      <c r="H626" s="261">
        <f>+F626*G626</f>
        <v>0</v>
      </c>
    </row>
    <row r="627" spans="1:8" s="147" customFormat="1">
      <c r="A627" s="83"/>
      <c r="B627" s="294"/>
      <c r="C627" s="115"/>
      <c r="D627" s="291"/>
      <c r="E627" s="296"/>
      <c r="F627" s="321"/>
      <c r="G627" s="261"/>
      <c r="H627" s="261"/>
    </row>
    <row r="628" spans="1:8" s="147" customFormat="1" ht="22.8">
      <c r="A628" s="83"/>
      <c r="B628" s="290" t="s">
        <v>599</v>
      </c>
      <c r="C628" s="115"/>
      <c r="D628" s="291" t="s">
        <v>592</v>
      </c>
      <c r="E628" s="296" t="s">
        <v>593</v>
      </c>
      <c r="F628" s="321">
        <v>1</v>
      </c>
      <c r="G628" s="275"/>
      <c r="H628" s="261">
        <f>+F628*G628</f>
        <v>0</v>
      </c>
    </row>
    <row r="629" spans="1:8" s="147" customFormat="1">
      <c r="A629" s="83"/>
      <c r="B629" s="294"/>
      <c r="C629" s="115"/>
      <c r="D629" s="295"/>
      <c r="E629" s="292"/>
      <c r="F629" s="321"/>
      <c r="G629" s="262"/>
      <c r="H629" s="262"/>
    </row>
    <row r="630" spans="1:8" s="147" customFormat="1" ht="22.8">
      <c r="A630" s="83"/>
      <c r="B630" s="290" t="s">
        <v>600</v>
      </c>
      <c r="C630" s="115"/>
      <c r="D630" s="291" t="s">
        <v>594</v>
      </c>
      <c r="E630" s="292"/>
      <c r="F630" s="321"/>
      <c r="G630" s="262"/>
      <c r="H630" s="262"/>
    </row>
    <row r="631" spans="1:8" s="147" customFormat="1">
      <c r="A631" s="83"/>
      <c r="B631" s="115"/>
      <c r="C631" s="115"/>
      <c r="D631" s="295"/>
      <c r="E631" s="292"/>
      <c r="F631" s="321"/>
      <c r="G631" s="262"/>
      <c r="H631" s="262"/>
    </row>
    <row r="632" spans="1:8" s="147" customFormat="1" ht="45.6">
      <c r="A632" s="83"/>
      <c r="B632" s="115"/>
      <c r="C632" s="115"/>
      <c r="D632" s="291" t="s">
        <v>595</v>
      </c>
      <c r="E632" s="296" t="s">
        <v>42</v>
      </c>
      <c r="F632" s="321">
        <v>200</v>
      </c>
      <c r="G632" s="275"/>
      <c r="H632" s="261">
        <f>+F632*G632</f>
        <v>0</v>
      </c>
    </row>
    <row r="633" spans="1:8" s="147" customFormat="1">
      <c r="A633" s="83"/>
      <c r="B633" s="294"/>
      <c r="C633" s="115"/>
      <c r="D633" s="295"/>
      <c r="E633" s="292"/>
      <c r="F633" s="321"/>
      <c r="G633" s="262"/>
      <c r="H633" s="262"/>
    </row>
    <row r="634" spans="1:8" s="147" customFormat="1">
      <c r="A634" s="83"/>
      <c r="B634" s="294"/>
      <c r="C634" s="120"/>
      <c r="D634" s="291"/>
      <c r="E634" s="296"/>
      <c r="F634" s="321"/>
      <c r="G634" s="261"/>
      <c r="H634" s="261"/>
    </row>
    <row r="635" spans="1:8" s="147" customFormat="1">
      <c r="A635" s="83"/>
      <c r="B635" s="294"/>
      <c r="C635" s="115"/>
      <c r="D635" s="291"/>
      <c r="E635" s="296"/>
      <c r="F635" s="321"/>
      <c r="G635" s="261"/>
      <c r="H635" s="261"/>
    </row>
    <row r="636" spans="1:8" s="147" customFormat="1">
      <c r="A636" s="83"/>
      <c r="B636" s="294"/>
      <c r="C636" s="120"/>
      <c r="D636" s="291"/>
      <c r="E636" s="296"/>
      <c r="F636" s="321"/>
      <c r="G636" s="261"/>
      <c r="H636" s="261"/>
    </row>
    <row r="637" spans="1:8" s="147" customFormat="1">
      <c r="A637" s="83"/>
      <c r="B637" s="294"/>
      <c r="C637" s="115"/>
      <c r="D637" s="295"/>
      <c r="E637" s="292"/>
      <c r="F637" s="321"/>
      <c r="G637" s="262"/>
      <c r="H637" s="262"/>
    </row>
    <row r="638" spans="1:8" s="147" customFormat="1">
      <c r="A638" s="83"/>
      <c r="B638" s="294"/>
      <c r="C638" s="115"/>
      <c r="D638" s="291"/>
      <c r="E638" s="296"/>
      <c r="F638" s="321"/>
      <c r="G638" s="261"/>
      <c r="H638" s="261"/>
    </row>
    <row r="639" spans="1:8" s="147" customFormat="1">
      <c r="A639" s="83"/>
      <c r="B639" s="294"/>
      <c r="C639" s="115"/>
      <c r="D639" s="291"/>
      <c r="E639" s="296"/>
      <c r="F639" s="321"/>
      <c r="G639" s="261"/>
      <c r="H639" s="261"/>
    </row>
    <row r="640" spans="1:8" s="147" customFormat="1">
      <c r="A640" s="83"/>
      <c r="B640" s="294"/>
      <c r="C640" s="115"/>
      <c r="D640" s="291"/>
      <c r="E640" s="296"/>
      <c r="F640" s="321"/>
      <c r="G640" s="261"/>
      <c r="H640" s="261"/>
    </row>
    <row r="641" spans="1:8" s="147" customFormat="1">
      <c r="A641" s="83"/>
      <c r="B641" s="294"/>
      <c r="C641" s="115"/>
      <c r="D641" s="295"/>
      <c r="E641" s="292"/>
      <c r="F641" s="321"/>
      <c r="G641" s="262"/>
      <c r="H641" s="262"/>
    </row>
    <row r="642" spans="1:8" s="147" customFormat="1">
      <c r="A642" s="83"/>
      <c r="B642" s="294"/>
      <c r="C642" s="115"/>
      <c r="D642" s="291"/>
      <c r="E642" s="292"/>
      <c r="F642" s="321"/>
      <c r="G642" s="262"/>
      <c r="H642" s="262"/>
    </row>
    <row r="643" spans="1:8" s="147" customFormat="1">
      <c r="A643" s="83"/>
      <c r="B643" s="294"/>
      <c r="C643" s="115"/>
      <c r="D643" s="295"/>
      <c r="E643" s="292"/>
      <c r="F643" s="321"/>
      <c r="G643" s="262"/>
      <c r="H643" s="262"/>
    </row>
    <row r="644" spans="1:8" s="147" customFormat="1">
      <c r="A644" s="83"/>
      <c r="B644" s="294"/>
      <c r="C644" s="115"/>
      <c r="D644" s="291"/>
      <c r="E644" s="296"/>
      <c r="F644" s="321"/>
      <c r="G644" s="261"/>
      <c r="H644" s="261"/>
    </row>
    <row r="645" spans="1:8" s="147" customFormat="1">
      <c r="A645" s="83"/>
      <c r="B645" s="294"/>
      <c r="C645" s="115"/>
      <c r="D645" s="291"/>
      <c r="E645" s="296"/>
      <c r="F645" s="321"/>
      <c r="G645" s="261"/>
      <c r="H645" s="261"/>
    </row>
    <row r="646" spans="1:8" s="147" customFormat="1">
      <c r="A646" s="83"/>
      <c r="B646" s="294"/>
      <c r="C646" s="115"/>
      <c r="D646" s="291"/>
      <c r="E646" s="296"/>
      <c r="F646" s="321"/>
      <c r="G646" s="261"/>
      <c r="H646" s="261"/>
    </row>
    <row r="647" spans="1:8" s="147" customFormat="1">
      <c r="A647" s="83"/>
      <c r="B647" s="294"/>
      <c r="C647" s="115"/>
      <c r="D647" s="295"/>
      <c r="E647" s="292"/>
      <c r="F647" s="321"/>
      <c r="G647" s="262"/>
      <c r="H647" s="262"/>
    </row>
    <row r="648" spans="1:8" s="147" customFormat="1">
      <c r="A648" s="83"/>
      <c r="B648" s="290"/>
      <c r="C648" s="115"/>
      <c r="D648" s="291"/>
      <c r="E648" s="292"/>
      <c r="F648" s="321"/>
      <c r="G648" s="262"/>
      <c r="H648" s="262"/>
    </row>
    <row r="649" spans="1:8" s="147" customFormat="1">
      <c r="A649" s="83"/>
      <c r="B649" s="294"/>
      <c r="C649" s="115"/>
      <c r="D649" s="295"/>
      <c r="E649" s="292"/>
      <c r="F649" s="321"/>
      <c r="G649" s="262"/>
      <c r="H649" s="262"/>
    </row>
    <row r="650" spans="1:8" s="147" customFormat="1">
      <c r="A650" s="83"/>
      <c r="B650" s="294"/>
      <c r="C650" s="115"/>
      <c r="D650" s="291"/>
      <c r="E650" s="296"/>
      <c r="F650" s="321"/>
      <c r="G650" s="261"/>
      <c r="H650" s="261"/>
    </row>
    <row r="651" spans="1:8" s="147" customFormat="1">
      <c r="A651" s="83"/>
      <c r="B651" s="294"/>
      <c r="C651" s="115"/>
      <c r="D651" s="295"/>
      <c r="E651" s="292"/>
      <c r="F651" s="321"/>
      <c r="G651" s="262"/>
      <c r="H651" s="262"/>
    </row>
    <row r="652" spans="1:8" s="147" customFormat="1">
      <c r="A652" s="83"/>
      <c r="B652" s="294"/>
      <c r="C652" s="115"/>
      <c r="D652" s="291"/>
      <c r="E652" s="296"/>
      <c r="F652" s="321"/>
      <c r="G652" s="261"/>
      <c r="H652" s="261"/>
    </row>
    <row r="653" spans="1:8" s="147" customFormat="1">
      <c r="A653" s="83"/>
      <c r="B653" s="294"/>
      <c r="C653" s="115"/>
      <c r="D653" s="295"/>
      <c r="E653" s="292"/>
      <c r="F653" s="321"/>
      <c r="G653" s="262"/>
      <c r="H653" s="262"/>
    </row>
    <row r="654" spans="1:8" s="147" customFormat="1">
      <c r="A654" s="83"/>
      <c r="B654" s="294"/>
      <c r="C654" s="115"/>
      <c r="D654" s="291"/>
      <c r="E654" s="296"/>
      <c r="F654" s="321"/>
      <c r="G654" s="261"/>
      <c r="H654" s="261"/>
    </row>
    <row r="655" spans="1:8" s="147" customFormat="1">
      <c r="A655" s="83"/>
      <c r="B655" s="294"/>
      <c r="C655" s="115"/>
      <c r="D655" s="295"/>
      <c r="E655" s="292"/>
      <c r="F655" s="321"/>
      <c r="G655" s="262"/>
      <c r="H655" s="262"/>
    </row>
    <row r="656" spans="1:8" s="147" customFormat="1">
      <c r="A656" s="83"/>
      <c r="B656" s="290"/>
      <c r="C656" s="115"/>
      <c r="D656" s="291"/>
      <c r="E656" s="292"/>
      <c r="F656" s="321"/>
      <c r="G656" s="262"/>
      <c r="H656" s="262"/>
    </row>
    <row r="657" spans="1:8" s="147" customFormat="1">
      <c r="A657" s="83"/>
      <c r="B657" s="294"/>
      <c r="C657" s="115"/>
      <c r="D657" s="295"/>
      <c r="E657" s="292"/>
      <c r="F657" s="321"/>
      <c r="G657" s="262"/>
      <c r="H657" s="262"/>
    </row>
    <row r="658" spans="1:8" s="147" customFormat="1">
      <c r="A658" s="83"/>
      <c r="B658" s="294"/>
      <c r="C658" s="115"/>
      <c r="D658" s="291"/>
      <c r="E658" s="296"/>
      <c r="F658" s="321"/>
      <c r="G658" s="261"/>
      <c r="H658" s="261"/>
    </row>
    <row r="659" spans="1:8" s="147" customFormat="1">
      <c r="A659" s="83"/>
      <c r="B659" s="290"/>
      <c r="C659" s="173"/>
      <c r="D659" s="291"/>
      <c r="E659" s="296"/>
      <c r="F659" s="321"/>
      <c r="G659" s="261"/>
      <c r="H659" s="261"/>
    </row>
    <row r="660" spans="1:8" s="147" customFormat="1">
      <c r="A660" s="83"/>
      <c r="B660" s="294"/>
      <c r="C660" s="115"/>
      <c r="D660" s="291"/>
      <c r="E660" s="296"/>
      <c r="F660" s="321"/>
      <c r="G660" s="261"/>
      <c r="H660" s="261"/>
    </row>
    <row r="661" spans="1:8" s="147" customFormat="1">
      <c r="A661" s="83"/>
      <c r="B661" s="290"/>
      <c r="C661" s="115"/>
      <c r="D661" s="291"/>
      <c r="E661" s="296"/>
      <c r="F661" s="321"/>
      <c r="G661" s="261"/>
      <c r="H661" s="261"/>
    </row>
    <row r="662" spans="1:8" s="147" customFormat="1">
      <c r="A662" s="83"/>
      <c r="B662" s="294"/>
      <c r="C662" s="115"/>
      <c r="D662" s="295"/>
      <c r="E662" s="292"/>
      <c r="F662" s="321"/>
      <c r="G662" s="262"/>
      <c r="H662" s="262"/>
    </row>
    <row r="663" spans="1:8" s="147" customFormat="1">
      <c r="A663" s="83"/>
      <c r="B663" s="290"/>
      <c r="C663" s="115"/>
      <c r="D663" s="291"/>
      <c r="E663" s="292"/>
      <c r="F663" s="321"/>
      <c r="G663" s="262"/>
      <c r="H663" s="262"/>
    </row>
    <row r="664" spans="1:8" s="147" customFormat="1">
      <c r="A664" s="83"/>
      <c r="B664" s="115"/>
      <c r="C664" s="115"/>
      <c r="D664" s="295"/>
      <c r="E664" s="292"/>
      <c r="F664" s="321"/>
      <c r="G664" s="262"/>
      <c r="H664" s="262"/>
    </row>
    <row r="665" spans="1:8" s="147" customFormat="1">
      <c r="A665" s="83"/>
      <c r="B665" s="125"/>
      <c r="C665" s="115"/>
      <c r="D665" s="291"/>
      <c r="E665" s="296"/>
      <c r="F665" s="321"/>
      <c r="G665" s="261"/>
      <c r="H665" s="261"/>
    </row>
    <row r="666" spans="1:8" s="147" customFormat="1">
      <c r="A666" s="83"/>
      <c r="B666" s="126" t="s">
        <v>766</v>
      </c>
      <c r="C666" s="145"/>
      <c r="D666" s="146"/>
      <c r="E666" s="106"/>
      <c r="F666" s="266"/>
      <c r="G666" s="106"/>
      <c r="H666" s="23">
        <f>SUM(H623:H665)</f>
        <v>0</v>
      </c>
    </row>
    <row r="667" spans="1:8" s="147" customFormat="1">
      <c r="A667" s="83"/>
      <c r="B667" s="48"/>
      <c r="C667" s="48"/>
      <c r="D667" s="130">
        <v>315</v>
      </c>
      <c r="E667" s="99"/>
      <c r="F667" s="264"/>
      <c r="G667" s="99"/>
      <c r="H667" s="48"/>
    </row>
    <row r="668" spans="1:8" s="147" customFormat="1">
      <c r="A668" s="83"/>
      <c r="B668" s="95" t="s">
        <v>190</v>
      </c>
      <c r="C668" s="35"/>
      <c r="D668" s="35"/>
      <c r="E668" s="96"/>
      <c r="F668" s="263"/>
      <c r="G668" s="96"/>
      <c r="H668" s="35"/>
    </row>
    <row r="669" spans="1:8" s="147" customFormat="1">
      <c r="A669" s="83"/>
      <c r="B669" s="95" t="str">
        <f>B568</f>
        <v>SECTION C - ADDITIONAL SCOPE - RIVONIA ROAD</v>
      </c>
      <c r="C669" s="35"/>
      <c r="D669" s="35"/>
      <c r="E669" s="96"/>
      <c r="F669" s="263"/>
      <c r="G669" s="96"/>
      <c r="H669" s="35"/>
    </row>
    <row r="670" spans="1:8" s="147" customFormat="1">
      <c r="A670" s="83"/>
      <c r="B670" s="48"/>
      <c r="C670" s="48"/>
      <c r="D670" s="48"/>
      <c r="E670" s="99"/>
      <c r="F670" s="264"/>
      <c r="G670" s="99"/>
      <c r="H670" s="101"/>
    </row>
    <row r="671" spans="1:8" s="147" customFormat="1">
      <c r="A671" s="83"/>
      <c r="B671" s="102" t="s">
        <v>1</v>
      </c>
      <c r="C671" s="102" t="s">
        <v>2</v>
      </c>
      <c r="D671" s="102" t="s">
        <v>3</v>
      </c>
      <c r="E671" s="102" t="s">
        <v>4</v>
      </c>
      <c r="F671" s="265" t="s">
        <v>5</v>
      </c>
      <c r="G671" s="102" t="s">
        <v>6</v>
      </c>
      <c r="H671" s="9" t="s">
        <v>7</v>
      </c>
    </row>
    <row r="672" spans="1:8" s="147" customFormat="1">
      <c r="A672" s="83"/>
      <c r="B672" s="25"/>
      <c r="C672" s="142"/>
      <c r="D672" s="20" t="s">
        <v>601</v>
      </c>
      <c r="E672" s="106"/>
      <c r="F672" s="266"/>
      <c r="G672" s="106"/>
      <c r="H672" s="25"/>
    </row>
    <row r="673" spans="1:8" s="147" customFormat="1">
      <c r="A673" s="83"/>
      <c r="B673" s="290" t="s">
        <v>635</v>
      </c>
      <c r="C673" s="143"/>
      <c r="D673" s="291" t="s">
        <v>602</v>
      </c>
      <c r="E673" s="292"/>
      <c r="F673" s="321"/>
      <c r="G673" s="293"/>
      <c r="H673" s="293"/>
    </row>
    <row r="674" spans="1:8" s="147" customFormat="1">
      <c r="A674" s="83"/>
      <c r="B674" s="294"/>
      <c r="C674" s="119"/>
      <c r="D674" s="295"/>
      <c r="E674" s="292"/>
      <c r="F674" s="321"/>
      <c r="G674" s="293"/>
      <c r="H674" s="293"/>
    </row>
    <row r="675" spans="1:8" s="147" customFormat="1">
      <c r="A675" s="83"/>
      <c r="B675" s="294" t="s">
        <v>761</v>
      </c>
      <c r="C675" s="119"/>
      <c r="D675" s="295" t="s">
        <v>603</v>
      </c>
      <c r="E675" s="292"/>
      <c r="F675" s="321"/>
      <c r="G675" s="293"/>
      <c r="H675" s="293"/>
    </row>
    <row r="676" spans="1:8" s="147" customFormat="1">
      <c r="A676" s="83"/>
      <c r="B676" s="294"/>
      <c r="C676" s="119"/>
      <c r="D676" s="295"/>
      <c r="E676" s="292"/>
      <c r="F676" s="321"/>
      <c r="G676" s="293"/>
      <c r="H676" s="293"/>
    </row>
    <row r="677" spans="1:8" s="147" customFormat="1">
      <c r="A677" s="83"/>
      <c r="B677" s="294"/>
      <c r="C677" s="119"/>
      <c r="D677" s="295" t="s">
        <v>604</v>
      </c>
      <c r="E677" s="299" t="s">
        <v>44</v>
      </c>
      <c r="F677" s="321">
        <v>12</v>
      </c>
      <c r="G677" s="323"/>
      <c r="H677" s="261">
        <f>+F677*G677</f>
        <v>0</v>
      </c>
    </row>
    <row r="678" spans="1:8" s="147" customFormat="1">
      <c r="A678" s="83"/>
      <c r="B678" s="294"/>
      <c r="C678" s="119"/>
      <c r="D678" s="295" t="s">
        <v>605</v>
      </c>
      <c r="E678" s="299" t="s">
        <v>44</v>
      </c>
      <c r="F678" s="321">
        <v>20</v>
      </c>
      <c r="G678" s="323"/>
      <c r="H678" s="261">
        <f>+F678*G678</f>
        <v>0</v>
      </c>
    </row>
    <row r="679" spans="1:8" s="147" customFormat="1">
      <c r="A679" s="83"/>
      <c r="B679" s="294"/>
      <c r="C679" s="119"/>
      <c r="D679" s="295" t="s">
        <v>606</v>
      </c>
      <c r="E679" s="299" t="s">
        <v>44</v>
      </c>
      <c r="F679" s="321">
        <v>20</v>
      </c>
      <c r="G679" s="323"/>
      <c r="H679" s="261">
        <f>+F679*G679</f>
        <v>0</v>
      </c>
    </row>
    <row r="680" spans="1:8" s="147" customFormat="1">
      <c r="A680" s="83"/>
      <c r="B680" s="294"/>
      <c r="C680" s="119"/>
      <c r="D680" s="295" t="s">
        <v>607</v>
      </c>
      <c r="E680" s="299" t="s">
        <v>44</v>
      </c>
      <c r="F680" s="321">
        <v>20</v>
      </c>
      <c r="G680" s="323"/>
      <c r="H680" s="261">
        <f>+F680*G680</f>
        <v>0</v>
      </c>
    </row>
    <row r="681" spans="1:8" s="147" customFormat="1">
      <c r="A681" s="83"/>
      <c r="B681" s="294"/>
      <c r="C681" s="119"/>
      <c r="D681" s="295" t="s">
        <v>608</v>
      </c>
      <c r="E681" s="299" t="s">
        <v>44</v>
      </c>
      <c r="F681" s="321">
        <v>20</v>
      </c>
      <c r="G681" s="323"/>
      <c r="H681" s="261">
        <f>+F681*G681</f>
        <v>0</v>
      </c>
    </row>
    <row r="682" spans="1:8" s="147" customFormat="1">
      <c r="A682" s="83"/>
      <c r="B682" s="294"/>
      <c r="C682" s="119"/>
      <c r="D682" s="295"/>
      <c r="E682" s="292"/>
      <c r="F682" s="321"/>
      <c r="G682" s="293"/>
      <c r="H682" s="262"/>
    </row>
    <row r="683" spans="1:8" s="147" customFormat="1">
      <c r="A683" s="83"/>
      <c r="B683" s="294"/>
      <c r="C683" s="119"/>
      <c r="D683" s="295" t="s">
        <v>609</v>
      </c>
      <c r="E683" s="292"/>
      <c r="F683" s="321"/>
      <c r="G683" s="293"/>
      <c r="H683" s="262"/>
    </row>
    <row r="684" spans="1:8" s="147" customFormat="1">
      <c r="A684" s="83"/>
      <c r="B684" s="294"/>
      <c r="C684" s="119"/>
      <c r="D684" s="295"/>
      <c r="E684" s="292"/>
      <c r="F684" s="321"/>
      <c r="G684" s="293"/>
      <c r="H684" s="262"/>
    </row>
    <row r="685" spans="1:8" s="147" customFormat="1">
      <c r="A685" s="83"/>
      <c r="B685" s="294"/>
      <c r="C685" s="119"/>
      <c r="D685" s="295" t="s">
        <v>610</v>
      </c>
      <c r="E685" s="299" t="s">
        <v>44</v>
      </c>
      <c r="F685" s="321">
        <v>12</v>
      </c>
      <c r="G685" s="323"/>
      <c r="H685" s="261">
        <f>+F685*G685</f>
        <v>0</v>
      </c>
    </row>
    <row r="686" spans="1:8" s="147" customFormat="1">
      <c r="A686" s="83"/>
      <c r="B686" s="294"/>
      <c r="C686" s="119"/>
      <c r="D686" s="295" t="s">
        <v>611</v>
      </c>
      <c r="E686" s="299" t="s">
        <v>44</v>
      </c>
      <c r="F686" s="321">
        <v>80</v>
      </c>
      <c r="G686" s="323"/>
      <c r="H686" s="261">
        <f>+F686*G686</f>
        <v>0</v>
      </c>
    </row>
    <row r="687" spans="1:8" s="147" customFormat="1">
      <c r="A687" s="83"/>
      <c r="B687" s="294"/>
      <c r="C687" s="119"/>
      <c r="D687" s="295"/>
      <c r="E687" s="292"/>
      <c r="F687" s="321"/>
      <c r="G687" s="293"/>
      <c r="H687" s="262"/>
    </row>
    <row r="688" spans="1:8" s="147" customFormat="1">
      <c r="A688" s="83"/>
      <c r="B688" s="294" t="s">
        <v>629</v>
      </c>
      <c r="C688" s="119"/>
      <c r="D688" s="298" t="s">
        <v>612</v>
      </c>
      <c r="E688" s="292"/>
      <c r="F688" s="321"/>
      <c r="G688" s="293"/>
      <c r="H688" s="262"/>
    </row>
    <row r="689" spans="1:8" s="147" customFormat="1">
      <c r="A689" s="83"/>
      <c r="B689" s="294"/>
      <c r="C689" s="119"/>
      <c r="D689" s="298"/>
      <c r="E689" s="292"/>
      <c r="F689" s="321"/>
      <c r="G689" s="293"/>
      <c r="H689" s="262"/>
    </row>
    <row r="690" spans="1:8" s="147" customFormat="1" ht="22.8">
      <c r="A690" s="83"/>
      <c r="B690" s="294"/>
      <c r="C690" s="119"/>
      <c r="D690" s="298" t="s">
        <v>613</v>
      </c>
      <c r="E690" s="296" t="s">
        <v>42</v>
      </c>
      <c r="F690" s="321">
        <v>58</v>
      </c>
      <c r="G690" s="323"/>
      <c r="H690" s="261">
        <f>+F690*G690</f>
        <v>0</v>
      </c>
    </row>
    <row r="691" spans="1:8" s="147" customFormat="1">
      <c r="A691" s="83"/>
      <c r="B691" s="294"/>
      <c r="C691" s="119"/>
      <c r="D691" s="295"/>
      <c r="E691" s="292"/>
      <c r="F691" s="321"/>
      <c r="G691" s="293"/>
      <c r="H691" s="262"/>
    </row>
    <row r="692" spans="1:8" s="147" customFormat="1">
      <c r="A692" s="83"/>
      <c r="B692" s="294" t="s">
        <v>630</v>
      </c>
      <c r="C692" s="120"/>
      <c r="D692" s="295" t="s">
        <v>614</v>
      </c>
      <c r="E692" s="292"/>
      <c r="F692" s="321"/>
      <c r="G692" s="293"/>
      <c r="H692" s="262"/>
    </row>
    <row r="693" spans="1:8" s="147" customFormat="1">
      <c r="A693" s="83"/>
      <c r="B693" s="294"/>
      <c r="C693" s="115"/>
      <c r="D693" s="295"/>
      <c r="E693" s="292"/>
      <c r="F693" s="321"/>
      <c r="G693" s="293"/>
      <c r="H693" s="262"/>
    </row>
    <row r="694" spans="1:8" s="147" customFormat="1" ht="22.8">
      <c r="A694" s="83"/>
      <c r="B694" s="294"/>
      <c r="C694" s="115"/>
      <c r="D694" s="298" t="s">
        <v>615</v>
      </c>
      <c r="E694" s="296" t="s">
        <v>15</v>
      </c>
      <c r="F694" s="321">
        <v>22</v>
      </c>
      <c r="G694" s="323"/>
      <c r="H694" s="261">
        <f>+F694*G694</f>
        <v>0</v>
      </c>
    </row>
    <row r="695" spans="1:8" s="147" customFormat="1">
      <c r="A695" s="83"/>
      <c r="B695" s="294" t="s">
        <v>631</v>
      </c>
      <c r="C695" s="115"/>
      <c r="D695" s="304" t="s">
        <v>616</v>
      </c>
      <c r="E695" s="299"/>
      <c r="F695" s="311"/>
      <c r="G695" s="293"/>
      <c r="H695" s="262"/>
    </row>
    <row r="696" spans="1:8" s="147" customFormat="1">
      <c r="A696" s="83"/>
      <c r="B696" s="294"/>
      <c r="C696" s="115"/>
      <c r="D696" s="303"/>
      <c r="E696" s="299"/>
      <c r="F696" s="311"/>
      <c r="G696" s="293"/>
      <c r="H696" s="262"/>
    </row>
    <row r="697" spans="1:8" s="147" customFormat="1" ht="34.200000000000003">
      <c r="A697" s="83"/>
      <c r="B697" s="294"/>
      <c r="C697" s="115"/>
      <c r="D697" s="304" t="s">
        <v>617</v>
      </c>
      <c r="E697" s="299" t="s">
        <v>44</v>
      </c>
      <c r="F697" s="311">
        <v>4</v>
      </c>
      <c r="G697" s="323"/>
      <c r="H697" s="261">
        <f>+F697*G697</f>
        <v>0</v>
      </c>
    </row>
    <row r="698" spans="1:8" s="147" customFormat="1">
      <c r="A698" s="83"/>
      <c r="B698" s="294"/>
      <c r="C698" s="115"/>
      <c r="D698" s="312"/>
      <c r="E698" s="299"/>
      <c r="F698" s="311"/>
      <c r="G698" s="293"/>
      <c r="H698" s="262"/>
    </row>
    <row r="699" spans="1:8" s="147" customFormat="1" ht="57">
      <c r="A699" s="83"/>
      <c r="B699" s="294"/>
      <c r="C699" s="115"/>
      <c r="D699" s="304" t="s">
        <v>618</v>
      </c>
      <c r="E699" s="299"/>
      <c r="F699" s="311"/>
      <c r="G699" s="293"/>
      <c r="H699" s="262"/>
    </row>
    <row r="700" spans="1:8" s="147" customFormat="1">
      <c r="A700" s="83"/>
      <c r="B700" s="294"/>
      <c r="C700" s="115"/>
      <c r="D700" s="304" t="s">
        <v>619</v>
      </c>
      <c r="E700" s="299" t="s">
        <v>44</v>
      </c>
      <c r="F700" s="311">
        <v>2</v>
      </c>
      <c r="G700" s="323"/>
      <c r="H700" s="261">
        <f>+F700*G700</f>
        <v>0</v>
      </c>
    </row>
    <row r="701" spans="1:8" s="147" customFormat="1">
      <c r="A701" s="83"/>
      <c r="B701" s="294"/>
      <c r="C701" s="115"/>
      <c r="D701" s="303"/>
      <c r="E701" s="299"/>
      <c r="F701" s="311"/>
      <c r="G701" s="293"/>
      <c r="H701" s="262"/>
    </row>
    <row r="702" spans="1:8" s="147" customFormat="1" ht="22.8">
      <c r="A702" s="83"/>
      <c r="B702" s="294"/>
      <c r="C702" s="115"/>
      <c r="D702" s="304" t="s">
        <v>620</v>
      </c>
      <c r="E702" s="299" t="s">
        <v>44</v>
      </c>
      <c r="F702" s="311">
        <v>4</v>
      </c>
      <c r="G702" s="323"/>
      <c r="H702" s="261">
        <f>+F702*G702</f>
        <v>0</v>
      </c>
    </row>
    <row r="703" spans="1:8" s="147" customFormat="1">
      <c r="A703" s="83"/>
      <c r="B703" s="294"/>
      <c r="C703" s="115"/>
      <c r="D703" s="303"/>
      <c r="E703" s="299"/>
      <c r="F703" s="311"/>
      <c r="G703" s="293"/>
      <c r="H703" s="262"/>
    </row>
    <row r="704" spans="1:8" s="147" customFormat="1">
      <c r="A704" s="83"/>
      <c r="B704" s="294" t="s">
        <v>632</v>
      </c>
      <c r="C704" s="115"/>
      <c r="D704" s="304" t="s">
        <v>621</v>
      </c>
      <c r="E704" s="299"/>
      <c r="F704" s="311"/>
      <c r="G704" s="293"/>
      <c r="H704" s="262"/>
    </row>
    <row r="705" spans="1:8" s="147" customFormat="1">
      <c r="A705" s="83"/>
      <c r="B705" s="294"/>
      <c r="C705" s="115"/>
      <c r="D705" s="303"/>
      <c r="E705" s="299"/>
      <c r="F705" s="311"/>
      <c r="G705" s="293"/>
      <c r="H705" s="262"/>
    </row>
    <row r="706" spans="1:8" s="147" customFormat="1" ht="57">
      <c r="A706" s="83"/>
      <c r="B706" s="294"/>
      <c r="C706" s="115"/>
      <c r="D706" s="304" t="s">
        <v>622</v>
      </c>
      <c r="E706" s="299"/>
      <c r="F706" s="311"/>
      <c r="G706" s="293"/>
      <c r="H706" s="262"/>
    </row>
    <row r="707" spans="1:8" s="147" customFormat="1">
      <c r="A707" s="83"/>
      <c r="B707" s="294"/>
      <c r="C707" s="115"/>
      <c r="D707" s="303"/>
      <c r="E707" s="299"/>
      <c r="F707" s="311"/>
      <c r="G707" s="293"/>
      <c r="H707" s="262"/>
    </row>
    <row r="708" spans="1:8" s="147" customFormat="1">
      <c r="A708" s="83"/>
      <c r="B708" s="294"/>
      <c r="C708" s="115"/>
      <c r="D708" s="304" t="s">
        <v>623</v>
      </c>
      <c r="E708" s="299" t="s">
        <v>44</v>
      </c>
      <c r="F708" s="311">
        <v>12</v>
      </c>
      <c r="G708" s="323"/>
      <c r="H708" s="261">
        <f>+F708*G708</f>
        <v>0</v>
      </c>
    </row>
    <row r="709" spans="1:8" s="147" customFormat="1">
      <c r="A709" s="83"/>
      <c r="B709" s="294"/>
      <c r="C709" s="115"/>
      <c r="D709" s="295"/>
      <c r="E709" s="292"/>
      <c r="F709" s="321"/>
      <c r="G709" s="293"/>
      <c r="H709" s="262"/>
    </row>
    <row r="710" spans="1:8" s="147" customFormat="1">
      <c r="A710" s="83"/>
      <c r="B710" s="294" t="s">
        <v>633</v>
      </c>
      <c r="C710" s="115"/>
      <c r="D710" s="291" t="s">
        <v>624</v>
      </c>
      <c r="E710" s="296"/>
      <c r="F710" s="321"/>
      <c r="G710" s="297"/>
      <c r="H710" s="261"/>
    </row>
    <row r="711" spans="1:8" s="147" customFormat="1">
      <c r="A711" s="83"/>
      <c r="B711" s="294"/>
      <c r="C711" s="115"/>
      <c r="D711" s="295"/>
      <c r="E711" s="292"/>
      <c r="F711" s="321"/>
      <c r="G711" s="293"/>
      <c r="H711" s="262"/>
    </row>
    <row r="712" spans="1:8" s="147" customFormat="1" ht="45.6">
      <c r="A712" s="83"/>
      <c r="B712" s="294"/>
      <c r="C712" s="115"/>
      <c r="D712" s="304" t="s">
        <v>625</v>
      </c>
      <c r="E712" s="299" t="s">
        <v>44</v>
      </c>
      <c r="F712" s="311">
        <v>2</v>
      </c>
      <c r="G712" s="323"/>
      <c r="H712" s="261">
        <f>+F712*G712</f>
        <v>0</v>
      </c>
    </row>
    <row r="713" spans="1:8" s="147" customFormat="1">
      <c r="A713" s="83"/>
      <c r="B713" s="125"/>
      <c r="C713" s="125"/>
      <c r="D713" s="125"/>
      <c r="E713" s="124"/>
      <c r="F713" s="267"/>
      <c r="G713" s="125"/>
      <c r="H713" s="125"/>
    </row>
    <row r="714" spans="1:8" s="147" customFormat="1">
      <c r="A714" s="83"/>
      <c r="B714" s="126" t="s">
        <v>215</v>
      </c>
      <c r="C714" s="145"/>
      <c r="D714" s="146"/>
      <c r="E714" s="106"/>
      <c r="F714" s="266"/>
      <c r="G714" s="106"/>
      <c r="H714" s="23">
        <f>SUM(H674:H713)</f>
        <v>0</v>
      </c>
    </row>
    <row r="715" spans="1:8" s="147" customFormat="1">
      <c r="A715" s="83"/>
      <c r="B715" s="48"/>
      <c r="C715" s="48"/>
      <c r="D715" s="130">
        <v>316</v>
      </c>
      <c r="E715" s="99"/>
      <c r="F715" s="264"/>
      <c r="G715" s="99"/>
      <c r="H715" s="48"/>
    </row>
    <row r="716" spans="1:8" s="147" customFormat="1">
      <c r="A716" s="83"/>
      <c r="B716" s="95" t="s">
        <v>190</v>
      </c>
      <c r="C716" s="35"/>
      <c r="D716" s="35"/>
      <c r="E716" s="96"/>
      <c r="F716" s="263"/>
      <c r="G716" s="96"/>
      <c r="H716" s="35"/>
    </row>
    <row r="717" spans="1:8" s="147" customFormat="1">
      <c r="A717" s="83"/>
      <c r="B717" s="95" t="str">
        <f>B669</f>
        <v>SECTION C - ADDITIONAL SCOPE - RIVONIA ROAD</v>
      </c>
      <c r="C717" s="35"/>
      <c r="D717" s="35"/>
      <c r="E717" s="96"/>
      <c r="F717" s="263"/>
      <c r="G717" s="96"/>
      <c r="H717" s="35"/>
    </row>
    <row r="718" spans="1:8" s="147" customFormat="1">
      <c r="A718" s="83"/>
      <c r="B718" s="48"/>
      <c r="C718" s="48"/>
      <c r="D718" s="48"/>
      <c r="E718" s="99"/>
      <c r="F718" s="264"/>
      <c r="G718" s="99"/>
      <c r="H718" s="101"/>
    </row>
    <row r="719" spans="1:8" s="147" customFormat="1">
      <c r="A719" s="83"/>
      <c r="B719" s="102" t="s">
        <v>1</v>
      </c>
      <c r="C719" s="102" t="s">
        <v>2</v>
      </c>
      <c r="D719" s="102" t="s">
        <v>3</v>
      </c>
      <c r="E719" s="102" t="s">
        <v>4</v>
      </c>
      <c r="F719" s="265" t="s">
        <v>5</v>
      </c>
      <c r="G719" s="102" t="s">
        <v>6</v>
      </c>
      <c r="H719" s="9" t="s">
        <v>7</v>
      </c>
    </row>
    <row r="720" spans="1:8" s="147" customFormat="1">
      <c r="A720" s="83"/>
      <c r="B720" s="25"/>
      <c r="C720" s="142"/>
      <c r="D720" s="20" t="s">
        <v>601</v>
      </c>
      <c r="E720" s="106"/>
      <c r="F720" s="266"/>
      <c r="G720" s="106"/>
      <c r="H720" s="25">
        <f>H714</f>
        <v>0</v>
      </c>
    </row>
    <row r="721" spans="1:8" s="147" customFormat="1">
      <c r="A721" s="83"/>
      <c r="B721" s="254" t="s">
        <v>635</v>
      </c>
      <c r="C721" s="143"/>
      <c r="D721" s="291" t="s">
        <v>602</v>
      </c>
      <c r="E721" s="87"/>
      <c r="F721" s="281"/>
      <c r="G721" s="305"/>
      <c r="H721" s="279"/>
    </row>
    <row r="722" spans="1:8" s="147" customFormat="1">
      <c r="A722" s="83"/>
      <c r="B722" s="254"/>
      <c r="C722" s="119"/>
      <c r="D722" s="291"/>
      <c r="E722" s="87"/>
      <c r="F722" s="281"/>
      <c r="G722" s="305"/>
      <c r="H722" s="279"/>
    </row>
    <row r="723" spans="1:8" s="147" customFormat="1">
      <c r="A723" s="83"/>
      <c r="B723" s="254"/>
      <c r="C723" s="119"/>
      <c r="D723" s="291"/>
      <c r="E723" s="87"/>
      <c r="F723" s="281"/>
      <c r="G723" s="305"/>
      <c r="H723" s="279"/>
    </row>
    <row r="724" spans="1:8" s="147" customFormat="1">
      <c r="A724" s="83"/>
      <c r="B724" s="254"/>
      <c r="C724" s="119"/>
      <c r="D724" s="291"/>
      <c r="E724" s="87"/>
      <c r="F724" s="281"/>
      <c r="G724" s="305"/>
      <c r="H724" s="279"/>
    </row>
    <row r="725" spans="1:8" s="147" customFormat="1">
      <c r="A725" s="83"/>
      <c r="B725" s="294" t="s">
        <v>634</v>
      </c>
      <c r="C725" s="115"/>
      <c r="D725" s="291" t="s">
        <v>626</v>
      </c>
      <c r="E725" s="292"/>
      <c r="F725" s="321"/>
      <c r="G725" s="293"/>
      <c r="H725" s="262"/>
    </row>
    <row r="726" spans="1:8" s="147" customFormat="1">
      <c r="A726" s="83"/>
      <c r="B726" s="115"/>
      <c r="C726" s="115"/>
      <c r="D726" s="295"/>
      <c r="E726" s="292"/>
      <c r="F726" s="321"/>
      <c r="G726" s="293"/>
      <c r="H726" s="262"/>
    </row>
    <row r="727" spans="1:8" s="147" customFormat="1" ht="45.6">
      <c r="A727" s="83"/>
      <c r="B727" s="115"/>
      <c r="C727" s="115"/>
      <c r="D727" s="295" t="s">
        <v>627</v>
      </c>
      <c r="E727" s="299" t="s">
        <v>44</v>
      </c>
      <c r="F727" s="311">
        <v>13</v>
      </c>
      <c r="G727" s="323"/>
      <c r="H727" s="261">
        <f>+F727*G727</f>
        <v>0</v>
      </c>
    </row>
    <row r="728" spans="1:8" s="147" customFormat="1">
      <c r="A728" s="83"/>
      <c r="B728" s="115"/>
      <c r="C728" s="115"/>
      <c r="D728" s="295"/>
      <c r="E728" s="292"/>
      <c r="F728" s="321"/>
      <c r="G728" s="293"/>
      <c r="H728" s="262"/>
    </row>
    <row r="729" spans="1:8" s="147" customFormat="1" ht="34.200000000000003">
      <c r="A729" s="83"/>
      <c r="B729" s="115"/>
      <c r="C729" s="115"/>
      <c r="D729" s="295" t="s">
        <v>628</v>
      </c>
      <c r="E729" s="299" t="s">
        <v>44</v>
      </c>
      <c r="F729" s="311">
        <v>16</v>
      </c>
      <c r="G729" s="323"/>
      <c r="H729" s="261">
        <f>+F729*G729</f>
        <v>0</v>
      </c>
    </row>
    <row r="730" spans="1:8" s="147" customFormat="1">
      <c r="A730" s="83"/>
      <c r="B730" s="85"/>
      <c r="C730" s="115"/>
      <c r="D730" s="86"/>
      <c r="E730" s="87"/>
      <c r="F730" s="281"/>
      <c r="G730" s="305"/>
      <c r="H730" s="279"/>
    </row>
    <row r="731" spans="1:8" s="147" customFormat="1">
      <c r="A731" s="83"/>
      <c r="B731" s="294" t="s">
        <v>659</v>
      </c>
      <c r="C731" s="115"/>
      <c r="D731" s="295" t="s">
        <v>636</v>
      </c>
      <c r="E731" s="292"/>
      <c r="F731" s="321"/>
      <c r="G731" s="293"/>
      <c r="H731" s="262"/>
    </row>
    <row r="732" spans="1:8" s="147" customFormat="1" ht="182.4">
      <c r="A732" s="83"/>
      <c r="B732" s="115"/>
      <c r="C732" s="115"/>
      <c r="D732" s="295" t="s">
        <v>637</v>
      </c>
      <c r="E732" s="292"/>
      <c r="F732" s="321"/>
      <c r="G732" s="293"/>
      <c r="H732" s="262"/>
    </row>
    <row r="733" spans="1:8" s="147" customFormat="1">
      <c r="A733" s="83"/>
      <c r="B733" s="115"/>
      <c r="C733" s="115"/>
      <c r="D733" s="295" t="s">
        <v>638</v>
      </c>
      <c r="E733" s="299" t="s">
        <v>77</v>
      </c>
      <c r="F733" s="311">
        <v>33</v>
      </c>
      <c r="G733" s="351"/>
      <c r="H733" s="261">
        <f>+F733*G733</f>
        <v>0</v>
      </c>
    </row>
    <row r="734" spans="1:8" s="147" customFormat="1">
      <c r="A734" s="83"/>
      <c r="B734" s="115"/>
      <c r="C734" s="115"/>
      <c r="D734" s="295"/>
      <c r="E734" s="292"/>
      <c r="F734" s="321"/>
      <c r="G734" s="293"/>
      <c r="H734" s="262"/>
    </row>
    <row r="735" spans="1:8" s="147" customFormat="1" ht="22.8">
      <c r="A735" s="83"/>
      <c r="B735" s="115"/>
      <c r="C735" s="115"/>
      <c r="D735" s="295" t="s">
        <v>639</v>
      </c>
      <c r="E735" s="299" t="s">
        <v>44</v>
      </c>
      <c r="F735" s="311">
        <v>2</v>
      </c>
      <c r="G735" s="323"/>
      <c r="H735" s="261">
        <f>+F735*G735</f>
        <v>0</v>
      </c>
    </row>
    <row r="736" spans="1:8" s="147" customFormat="1">
      <c r="A736" s="83"/>
      <c r="B736" s="115"/>
      <c r="C736" s="115"/>
      <c r="D736" s="295"/>
      <c r="E736" s="292"/>
      <c r="F736" s="321"/>
      <c r="G736" s="293"/>
      <c r="H736" s="262"/>
    </row>
    <row r="737" spans="1:8" s="147" customFormat="1" ht="22.8">
      <c r="A737" s="83"/>
      <c r="B737" s="115"/>
      <c r="C737" s="115"/>
      <c r="D737" s="295" t="s">
        <v>640</v>
      </c>
      <c r="E737" s="299" t="s">
        <v>44</v>
      </c>
      <c r="F737" s="311">
        <v>2</v>
      </c>
      <c r="G737" s="323"/>
      <c r="H737" s="261">
        <f>+F737*G737</f>
        <v>0</v>
      </c>
    </row>
    <row r="738" spans="1:8" s="147" customFormat="1">
      <c r="A738" s="83"/>
      <c r="B738" s="115"/>
      <c r="C738" s="115"/>
      <c r="D738" s="295"/>
      <c r="E738" s="292"/>
      <c r="F738" s="321"/>
      <c r="G738" s="293"/>
      <c r="H738" s="262"/>
    </row>
    <row r="739" spans="1:8" s="147" customFormat="1">
      <c r="A739" s="83"/>
      <c r="B739" s="115"/>
      <c r="C739" s="115"/>
      <c r="D739" s="295" t="s">
        <v>641</v>
      </c>
      <c r="E739" s="299" t="s">
        <v>77</v>
      </c>
      <c r="F739" s="311">
        <v>124</v>
      </c>
      <c r="G739" s="351"/>
      <c r="H739" s="261">
        <f>+F739*G739</f>
        <v>0</v>
      </c>
    </row>
    <row r="740" spans="1:8" s="147" customFormat="1">
      <c r="A740" s="83"/>
      <c r="B740" s="115"/>
      <c r="C740" s="115"/>
      <c r="D740" s="295"/>
      <c r="E740" s="292"/>
      <c r="F740" s="321"/>
      <c r="G740" s="293"/>
      <c r="H740" s="262"/>
    </row>
    <row r="741" spans="1:8" s="147" customFormat="1" ht="22.8">
      <c r="A741" s="83"/>
      <c r="B741" s="115"/>
      <c r="C741" s="115"/>
      <c r="D741" s="295" t="s">
        <v>642</v>
      </c>
      <c r="E741" s="299" t="s">
        <v>44</v>
      </c>
      <c r="F741" s="311">
        <v>4</v>
      </c>
      <c r="G741" s="323"/>
      <c r="H741" s="261">
        <f>+F741*G741</f>
        <v>0</v>
      </c>
    </row>
    <row r="742" spans="1:8" s="147" customFormat="1">
      <c r="A742" s="83"/>
      <c r="B742" s="115"/>
      <c r="C742" s="115"/>
      <c r="D742" s="295"/>
      <c r="E742" s="292"/>
      <c r="F742" s="321"/>
      <c r="G742" s="293"/>
      <c r="H742" s="262"/>
    </row>
    <row r="743" spans="1:8" s="147" customFormat="1" ht="22.8">
      <c r="A743" s="83"/>
      <c r="B743" s="115"/>
      <c r="C743" s="115"/>
      <c r="D743" s="304" t="s">
        <v>643</v>
      </c>
      <c r="E743" s="299" t="s">
        <v>44</v>
      </c>
      <c r="F743" s="314">
        <v>4</v>
      </c>
      <c r="G743" s="323"/>
      <c r="H743" s="261">
        <f>+F743*G743</f>
        <v>0</v>
      </c>
    </row>
    <row r="744" spans="1:8" s="147" customFormat="1">
      <c r="A744" s="83"/>
      <c r="B744" s="115"/>
      <c r="C744" s="115"/>
      <c r="D744" s="295"/>
      <c r="E744" s="292"/>
      <c r="F744" s="321"/>
      <c r="G744" s="293"/>
      <c r="H744" s="262"/>
    </row>
    <row r="745" spans="1:8" s="147" customFormat="1">
      <c r="A745" s="83"/>
      <c r="B745" s="294" t="s">
        <v>658</v>
      </c>
      <c r="C745" s="115"/>
      <c r="D745" s="315" t="s">
        <v>644</v>
      </c>
      <c r="E745" s="299"/>
      <c r="F745" s="321"/>
      <c r="G745" s="293"/>
      <c r="H745" s="262"/>
    </row>
    <row r="746" spans="1:8" s="147" customFormat="1">
      <c r="A746" s="83"/>
      <c r="B746" s="115"/>
      <c r="C746" s="115"/>
      <c r="D746" s="312"/>
      <c r="E746" s="299"/>
      <c r="F746" s="319"/>
      <c r="G746" s="293"/>
      <c r="H746" s="262"/>
    </row>
    <row r="747" spans="1:8" s="147" customFormat="1">
      <c r="A747" s="83"/>
      <c r="B747" s="115"/>
      <c r="C747" s="115"/>
      <c r="D747" s="312" t="s">
        <v>645</v>
      </c>
      <c r="E747" s="317" t="s">
        <v>15</v>
      </c>
      <c r="F747" s="311">
        <v>16</v>
      </c>
      <c r="G747" s="323"/>
      <c r="H747" s="261">
        <f>+F747*G747</f>
        <v>0</v>
      </c>
    </row>
    <row r="748" spans="1:8" s="147" customFormat="1">
      <c r="A748" s="83"/>
      <c r="B748" s="115"/>
      <c r="C748" s="115"/>
      <c r="D748" s="312"/>
      <c r="E748" s="299"/>
      <c r="F748" s="311"/>
      <c r="G748" s="293"/>
      <c r="H748" s="262"/>
    </row>
    <row r="749" spans="1:8" s="147" customFormat="1">
      <c r="A749" s="83"/>
      <c r="B749" s="115"/>
      <c r="C749" s="115"/>
      <c r="D749" s="312" t="s">
        <v>646</v>
      </c>
      <c r="E749" s="317" t="s">
        <v>15</v>
      </c>
      <c r="F749" s="311">
        <v>16</v>
      </c>
      <c r="G749" s="323"/>
      <c r="H749" s="261">
        <f>+F749*G749</f>
        <v>0</v>
      </c>
    </row>
    <row r="750" spans="1:8" s="147" customFormat="1">
      <c r="A750" s="83"/>
      <c r="B750" s="115"/>
      <c r="C750" s="115"/>
      <c r="D750" s="312"/>
      <c r="E750" s="299"/>
      <c r="F750" s="311"/>
      <c r="G750" s="293"/>
      <c r="H750" s="262"/>
    </row>
    <row r="751" spans="1:8" s="147" customFormat="1">
      <c r="A751" s="83"/>
      <c r="B751" s="115"/>
      <c r="C751" s="115"/>
      <c r="D751" s="312" t="s">
        <v>647</v>
      </c>
      <c r="E751" s="317" t="s">
        <v>15</v>
      </c>
      <c r="F751" s="311">
        <v>15</v>
      </c>
      <c r="G751" s="323"/>
      <c r="H751" s="261">
        <f>+F751*G751</f>
        <v>0</v>
      </c>
    </row>
    <row r="752" spans="1:8" s="147" customFormat="1">
      <c r="A752" s="83"/>
      <c r="B752" s="115"/>
      <c r="C752" s="115"/>
      <c r="D752" s="312"/>
      <c r="E752" s="299"/>
      <c r="F752" s="311"/>
      <c r="G752" s="293"/>
      <c r="H752" s="262"/>
    </row>
    <row r="753" spans="1:8" s="147" customFormat="1">
      <c r="A753" s="83"/>
      <c r="B753" s="115"/>
      <c r="C753" s="115"/>
      <c r="D753" s="312" t="s">
        <v>648</v>
      </c>
      <c r="E753" s="317" t="s">
        <v>42</v>
      </c>
      <c r="F753" s="311">
        <v>32</v>
      </c>
      <c r="G753" s="323"/>
      <c r="H753" s="261">
        <f>+F753*G753</f>
        <v>0</v>
      </c>
    </row>
    <row r="754" spans="1:8" s="147" customFormat="1">
      <c r="A754" s="83"/>
      <c r="B754" s="125"/>
      <c r="C754" s="125"/>
      <c r="D754" s="125"/>
      <c r="E754" s="124"/>
      <c r="F754" s="267"/>
      <c r="G754" s="125"/>
      <c r="H754" s="125"/>
    </row>
    <row r="755" spans="1:8" s="147" customFormat="1">
      <c r="A755" s="83"/>
      <c r="B755" s="126" t="s">
        <v>173</v>
      </c>
      <c r="C755" s="145"/>
      <c r="D755" s="146"/>
      <c r="E755" s="106"/>
      <c r="F755" s="266"/>
      <c r="G755" s="106"/>
      <c r="H755" s="23">
        <f>SUM(H720:H754)</f>
        <v>0</v>
      </c>
    </row>
    <row r="756" spans="1:8" s="147" customFormat="1">
      <c r="A756" s="83"/>
      <c r="B756" s="48"/>
      <c r="C756" s="48"/>
      <c r="D756" s="130">
        <v>317</v>
      </c>
      <c r="E756" s="99"/>
      <c r="F756" s="264"/>
      <c r="G756" s="99"/>
      <c r="H756" s="48"/>
    </row>
    <row r="757" spans="1:8" s="147" customFormat="1">
      <c r="A757" s="83"/>
      <c r="B757" s="95" t="s">
        <v>190</v>
      </c>
      <c r="C757" s="35"/>
      <c r="D757" s="35"/>
      <c r="E757" s="96"/>
      <c r="F757" s="263"/>
      <c r="G757" s="96"/>
      <c r="H757" s="35"/>
    </row>
    <row r="758" spans="1:8" s="147" customFormat="1">
      <c r="A758" s="83"/>
      <c r="B758" s="95" t="s">
        <v>704</v>
      </c>
      <c r="C758" s="35"/>
      <c r="D758" s="35"/>
      <c r="E758" s="96"/>
      <c r="F758" s="263"/>
      <c r="G758" s="96"/>
      <c r="H758" s="35"/>
    </row>
    <row r="759" spans="1:8" s="147" customFormat="1">
      <c r="A759" s="83"/>
      <c r="B759" s="48"/>
      <c r="C759" s="48"/>
      <c r="D759" s="48"/>
      <c r="E759" s="99"/>
      <c r="F759" s="264"/>
      <c r="G759" s="99"/>
      <c r="H759" s="101"/>
    </row>
    <row r="760" spans="1:8" s="147" customFormat="1">
      <c r="A760" s="83"/>
      <c r="B760" s="102" t="s">
        <v>1</v>
      </c>
      <c r="C760" s="102" t="s">
        <v>2</v>
      </c>
      <c r="D760" s="102" t="s">
        <v>3</v>
      </c>
      <c r="E760" s="102" t="s">
        <v>4</v>
      </c>
      <c r="F760" s="265" t="s">
        <v>5</v>
      </c>
      <c r="G760" s="102" t="s">
        <v>6</v>
      </c>
      <c r="H760" s="9" t="s">
        <v>7</v>
      </c>
    </row>
    <row r="761" spans="1:8" s="147" customFormat="1">
      <c r="A761" s="83"/>
      <c r="B761" s="25"/>
      <c r="C761" s="142"/>
      <c r="D761" s="20" t="s">
        <v>601</v>
      </c>
      <c r="E761" s="106"/>
      <c r="F761" s="266"/>
      <c r="G761" s="106"/>
      <c r="H761" s="25">
        <f>H755</f>
        <v>0</v>
      </c>
    </row>
    <row r="762" spans="1:8" s="147" customFormat="1">
      <c r="A762" s="83"/>
      <c r="B762" s="254" t="s">
        <v>635</v>
      </c>
      <c r="C762" s="143"/>
      <c r="D762" s="291" t="s">
        <v>602</v>
      </c>
      <c r="E762" s="87"/>
      <c r="F762" s="281"/>
      <c r="G762" s="305"/>
      <c r="H762" s="279"/>
    </row>
    <row r="763" spans="1:8" s="147" customFormat="1">
      <c r="A763" s="83"/>
      <c r="B763" s="85"/>
      <c r="C763" s="112"/>
      <c r="D763" s="308"/>
      <c r="E763" s="87"/>
      <c r="F763" s="281"/>
      <c r="G763" s="305"/>
      <c r="H763" s="279"/>
    </row>
    <row r="764" spans="1:8" s="147" customFormat="1">
      <c r="A764" s="83"/>
      <c r="B764" s="341" t="s">
        <v>658</v>
      </c>
      <c r="C764" s="84"/>
      <c r="D764" s="335" t="s">
        <v>649</v>
      </c>
      <c r="E764" s="317" t="s">
        <v>15</v>
      </c>
      <c r="F764" s="311">
        <v>2</v>
      </c>
      <c r="G764" s="323"/>
      <c r="H764" s="261">
        <f>+F764*G764</f>
        <v>0</v>
      </c>
    </row>
    <row r="765" spans="1:8" s="147" customFormat="1">
      <c r="A765" s="83"/>
      <c r="C765" s="84"/>
      <c r="D765" s="335"/>
      <c r="E765" s="299"/>
      <c r="F765" s="311"/>
      <c r="G765" s="293"/>
      <c r="H765" s="262"/>
    </row>
    <row r="766" spans="1:8" s="147" customFormat="1">
      <c r="A766" s="83"/>
      <c r="C766" s="84"/>
      <c r="D766" s="335" t="s">
        <v>650</v>
      </c>
      <c r="E766" s="317" t="s">
        <v>15</v>
      </c>
      <c r="F766" s="311">
        <v>5</v>
      </c>
      <c r="G766" s="323"/>
      <c r="H766" s="261">
        <f>+F766*G766</f>
        <v>0</v>
      </c>
    </row>
    <row r="767" spans="1:8" s="147" customFormat="1">
      <c r="A767" s="83"/>
      <c r="C767" s="84"/>
      <c r="D767" s="335"/>
      <c r="E767" s="299"/>
      <c r="F767" s="311"/>
      <c r="G767" s="293"/>
      <c r="H767" s="262"/>
    </row>
    <row r="768" spans="1:8" s="147" customFormat="1">
      <c r="A768" s="83"/>
      <c r="C768" s="84"/>
      <c r="D768" s="335" t="s">
        <v>651</v>
      </c>
      <c r="E768" s="317" t="s">
        <v>15</v>
      </c>
      <c r="F768" s="311">
        <v>9</v>
      </c>
      <c r="G768" s="323"/>
      <c r="H768" s="261">
        <f>+F768*G768</f>
        <v>0</v>
      </c>
    </row>
    <row r="769" spans="1:9" s="147" customFormat="1">
      <c r="A769" s="83"/>
      <c r="C769" s="84"/>
      <c r="D769" s="335"/>
      <c r="E769" s="299"/>
      <c r="F769" s="311"/>
      <c r="G769" s="293"/>
      <c r="H769" s="262"/>
    </row>
    <row r="770" spans="1:9" s="147" customFormat="1">
      <c r="A770" s="83"/>
      <c r="C770" s="84"/>
      <c r="D770" s="335" t="s">
        <v>652</v>
      </c>
      <c r="E770" s="317" t="s">
        <v>42</v>
      </c>
      <c r="F770" s="311">
        <v>119</v>
      </c>
      <c r="G770" s="323"/>
      <c r="H770" s="261">
        <f>+F770*G770</f>
        <v>0</v>
      </c>
    </row>
    <row r="771" spans="1:9" s="147" customFormat="1">
      <c r="A771" s="83"/>
      <c r="C771" s="84"/>
      <c r="D771" s="335"/>
      <c r="E771" s="299"/>
      <c r="F771" s="311"/>
      <c r="G771" s="293"/>
      <c r="H771" s="262"/>
    </row>
    <row r="772" spans="1:9" s="147" customFormat="1">
      <c r="A772" s="83"/>
      <c r="C772" s="84"/>
      <c r="D772" s="335" t="s">
        <v>653</v>
      </c>
      <c r="E772" s="317" t="s">
        <v>130</v>
      </c>
      <c r="F772" s="311">
        <v>1</v>
      </c>
      <c r="G772" s="350"/>
      <c r="H772" s="346">
        <f>+F772*G772</f>
        <v>0</v>
      </c>
      <c r="I772" s="84"/>
    </row>
    <row r="773" spans="1:9" s="147" customFormat="1">
      <c r="A773" s="83"/>
      <c r="C773" s="84"/>
      <c r="D773" s="335"/>
      <c r="E773" s="299"/>
      <c r="F773" s="343"/>
      <c r="G773" s="339"/>
      <c r="H773" s="347"/>
      <c r="I773" s="84"/>
    </row>
    <row r="774" spans="1:9" s="147" customFormat="1">
      <c r="A774" s="83"/>
      <c r="C774" s="84"/>
      <c r="D774" s="335" t="s">
        <v>654</v>
      </c>
      <c r="E774" s="342" t="s">
        <v>130</v>
      </c>
      <c r="F774" s="343">
        <v>2</v>
      </c>
      <c r="G774" s="349"/>
      <c r="H774" s="346">
        <f>+F774*G774</f>
        <v>0</v>
      </c>
      <c r="I774" s="84"/>
    </row>
    <row r="775" spans="1:9" s="147" customFormat="1">
      <c r="A775" s="83"/>
      <c r="C775" s="84"/>
      <c r="D775" s="84"/>
      <c r="E775" s="84"/>
      <c r="F775" s="84"/>
      <c r="G775" s="84"/>
      <c r="H775" s="84"/>
      <c r="I775" s="84"/>
    </row>
    <row r="776" spans="1:9" s="147" customFormat="1" ht="45.6">
      <c r="A776" s="83"/>
      <c r="B776" s="341" t="s">
        <v>658</v>
      </c>
      <c r="C776" s="113"/>
      <c r="D776" s="345" t="s">
        <v>655</v>
      </c>
      <c r="E776" s="342" t="s">
        <v>42</v>
      </c>
      <c r="F776" s="343">
        <v>68</v>
      </c>
      <c r="G776" s="348"/>
      <c r="H776" s="344">
        <f>+F776*G776</f>
        <v>0</v>
      </c>
      <c r="I776" s="84"/>
    </row>
    <row r="777" spans="1:9" s="147" customFormat="1">
      <c r="A777" s="83"/>
      <c r="B777" s="115"/>
      <c r="C777" s="115"/>
      <c r="D777" s="304"/>
      <c r="E777" s="299"/>
      <c r="F777" s="311"/>
      <c r="G777" s="293"/>
      <c r="H777" s="262"/>
    </row>
    <row r="778" spans="1:9" s="147" customFormat="1" ht="22.8">
      <c r="A778" s="83"/>
      <c r="B778" s="115"/>
      <c r="C778" s="115"/>
      <c r="D778" s="304" t="s">
        <v>656</v>
      </c>
      <c r="E778" s="317" t="s">
        <v>42</v>
      </c>
      <c r="F778" s="311">
        <v>68</v>
      </c>
      <c r="G778" s="323"/>
      <c r="H778" s="261">
        <f>+F778*G778</f>
        <v>0</v>
      </c>
    </row>
    <row r="779" spans="1:9" s="147" customFormat="1">
      <c r="A779" s="83"/>
      <c r="B779" s="115"/>
      <c r="C779" s="115"/>
      <c r="D779" s="304"/>
      <c r="E779" s="299"/>
      <c r="F779" s="314"/>
      <c r="G779" s="293"/>
      <c r="H779" s="262"/>
    </row>
    <row r="780" spans="1:9" s="147" customFormat="1" ht="22.8">
      <c r="A780" s="83"/>
      <c r="B780" s="115"/>
      <c r="C780" s="115"/>
      <c r="D780" s="304" t="s">
        <v>657</v>
      </c>
      <c r="E780" s="299" t="s">
        <v>44</v>
      </c>
      <c r="F780" s="314">
        <v>28</v>
      </c>
      <c r="G780" s="323"/>
      <c r="H780" s="261">
        <f>+F780*G780</f>
        <v>0</v>
      </c>
    </row>
    <row r="781" spans="1:9" s="147" customFormat="1">
      <c r="A781" s="83"/>
      <c r="B781" s="85"/>
      <c r="C781" s="115"/>
      <c r="D781" s="304"/>
      <c r="E781" s="299"/>
      <c r="F781" s="314"/>
      <c r="G781" s="293"/>
      <c r="H781" s="262"/>
    </row>
    <row r="782" spans="1:9" s="147" customFormat="1">
      <c r="A782" s="83"/>
      <c r="B782" s="254"/>
      <c r="C782" s="115"/>
      <c r="D782" s="312" t="s">
        <v>654</v>
      </c>
      <c r="E782" s="317" t="s">
        <v>130</v>
      </c>
      <c r="F782" s="311">
        <v>2</v>
      </c>
      <c r="G782" s="323"/>
      <c r="H782" s="261">
        <f>+F782*G782</f>
        <v>0</v>
      </c>
    </row>
    <row r="783" spans="1:9" s="147" customFormat="1">
      <c r="A783" s="83"/>
      <c r="B783" s="115"/>
      <c r="C783" s="115"/>
      <c r="D783" s="312"/>
      <c r="E783" s="299"/>
      <c r="F783" s="311"/>
      <c r="G783" s="293"/>
      <c r="H783" s="262"/>
    </row>
    <row r="784" spans="1:9" s="147" customFormat="1" ht="45.6">
      <c r="A784" s="83"/>
      <c r="B784" s="115"/>
      <c r="C784" s="115"/>
      <c r="D784" s="304" t="s">
        <v>655</v>
      </c>
      <c r="E784" s="317" t="s">
        <v>42</v>
      </c>
      <c r="F784" s="311">
        <v>68</v>
      </c>
      <c r="G784" s="323"/>
      <c r="H784" s="261">
        <f>+F784*G784</f>
        <v>0</v>
      </c>
    </row>
    <row r="785" spans="1:8" s="147" customFormat="1">
      <c r="A785" s="83"/>
      <c r="B785" s="115"/>
      <c r="C785" s="115"/>
      <c r="D785" s="304"/>
      <c r="E785" s="299"/>
      <c r="F785" s="311"/>
      <c r="G785" s="293"/>
      <c r="H785" s="262"/>
    </row>
    <row r="786" spans="1:8" s="147" customFormat="1" ht="22.8">
      <c r="A786" s="83"/>
      <c r="B786" s="115"/>
      <c r="C786" s="115"/>
      <c r="D786" s="304" t="s">
        <v>656</v>
      </c>
      <c r="E786" s="317" t="s">
        <v>42</v>
      </c>
      <c r="F786" s="311">
        <v>68</v>
      </c>
      <c r="G786" s="323"/>
      <c r="H786" s="261">
        <f>+F786*G786</f>
        <v>0</v>
      </c>
    </row>
    <row r="787" spans="1:8" s="147" customFormat="1">
      <c r="A787" s="83"/>
      <c r="B787" s="115"/>
      <c r="C787" s="115"/>
      <c r="D787" s="304"/>
      <c r="E787" s="299"/>
      <c r="F787" s="314"/>
      <c r="G787" s="293"/>
      <c r="H787" s="262"/>
    </row>
    <row r="788" spans="1:8" s="147" customFormat="1" ht="22.8">
      <c r="A788" s="83"/>
      <c r="B788" s="115"/>
      <c r="C788" s="115"/>
      <c r="D788" s="304" t="s">
        <v>657</v>
      </c>
      <c r="E788" s="299" t="s">
        <v>44</v>
      </c>
      <c r="F788" s="314">
        <v>28</v>
      </c>
      <c r="G788" s="323"/>
      <c r="H788" s="261">
        <f>+F788*G788</f>
        <v>0</v>
      </c>
    </row>
    <row r="789" spans="1:8" s="147" customFormat="1">
      <c r="A789" s="83"/>
      <c r="B789" s="115"/>
      <c r="C789" s="115"/>
      <c r="D789" s="115"/>
      <c r="E789" s="114"/>
      <c r="F789" s="149"/>
      <c r="G789" s="115"/>
      <c r="H789" s="115"/>
    </row>
    <row r="790" spans="1:8" s="147" customFormat="1">
      <c r="A790" s="83"/>
      <c r="B790" s="294" t="s">
        <v>663</v>
      </c>
      <c r="C790" s="115"/>
      <c r="D790" s="315" t="s">
        <v>660</v>
      </c>
      <c r="E790" s="299"/>
      <c r="F790" s="321"/>
      <c r="G790" s="293"/>
      <c r="H790" s="262"/>
    </row>
    <row r="791" spans="1:8" s="147" customFormat="1">
      <c r="A791" s="83"/>
      <c r="B791" s="115"/>
      <c r="C791" s="115"/>
      <c r="D791" s="312"/>
      <c r="E791" s="299"/>
      <c r="F791" s="321"/>
      <c r="G791" s="293"/>
      <c r="H791" s="262"/>
    </row>
    <row r="792" spans="1:8" s="147" customFormat="1">
      <c r="A792" s="83"/>
      <c r="B792" s="115"/>
      <c r="C792" s="115"/>
      <c r="D792" s="312" t="s">
        <v>645</v>
      </c>
      <c r="E792" s="317" t="s">
        <v>15</v>
      </c>
      <c r="F792" s="321">
        <v>12</v>
      </c>
      <c r="G792" s="323"/>
      <c r="H792" s="261">
        <f>+F792*G792</f>
        <v>0</v>
      </c>
    </row>
    <row r="793" spans="1:8" s="147" customFormat="1">
      <c r="A793" s="83"/>
      <c r="B793" s="115"/>
      <c r="C793" s="115"/>
      <c r="D793" s="312"/>
      <c r="E793" s="299"/>
      <c r="F793" s="321"/>
      <c r="G793" s="293"/>
      <c r="H793" s="262"/>
    </row>
    <row r="794" spans="1:8" s="147" customFormat="1">
      <c r="A794" s="83"/>
      <c r="B794" s="115"/>
      <c r="C794" s="115"/>
      <c r="D794" s="312" t="s">
        <v>646</v>
      </c>
      <c r="E794" s="317" t="s">
        <v>15</v>
      </c>
      <c r="F794" s="321">
        <v>12</v>
      </c>
      <c r="G794" s="323"/>
      <c r="H794" s="261">
        <f>+F794*G794</f>
        <v>0</v>
      </c>
    </row>
    <row r="795" spans="1:8" s="147" customFormat="1">
      <c r="A795" s="83"/>
      <c r="B795" s="115"/>
      <c r="C795" s="115"/>
      <c r="D795" s="312"/>
      <c r="E795" s="299"/>
      <c r="F795" s="321"/>
      <c r="G795" s="293"/>
      <c r="H795" s="262"/>
    </row>
    <row r="796" spans="1:8" s="147" customFormat="1">
      <c r="A796" s="83"/>
      <c r="B796" s="115"/>
      <c r="C796" s="115"/>
      <c r="D796" s="312" t="s">
        <v>648</v>
      </c>
      <c r="E796" s="317" t="s">
        <v>42</v>
      </c>
      <c r="F796" s="321">
        <v>24</v>
      </c>
      <c r="G796" s="323"/>
      <c r="H796" s="261">
        <f>+F796*G796</f>
        <v>0</v>
      </c>
    </row>
    <row r="797" spans="1:8" s="147" customFormat="1">
      <c r="A797" s="83"/>
      <c r="B797" s="115"/>
      <c r="C797" s="115"/>
      <c r="D797" s="312"/>
      <c r="E797" s="299"/>
      <c r="F797" s="321"/>
      <c r="G797" s="293"/>
      <c r="H797" s="262"/>
    </row>
    <row r="798" spans="1:8" s="147" customFormat="1">
      <c r="A798" s="83"/>
      <c r="B798" s="115"/>
      <c r="C798" s="115"/>
      <c r="D798" s="312" t="s">
        <v>649</v>
      </c>
      <c r="E798" s="317" t="s">
        <v>15</v>
      </c>
      <c r="F798" s="321">
        <v>1</v>
      </c>
      <c r="G798" s="323"/>
      <c r="H798" s="261">
        <f>+F798*G798</f>
        <v>0</v>
      </c>
    </row>
    <row r="799" spans="1:8" s="147" customFormat="1">
      <c r="A799" s="83"/>
      <c r="B799" s="115"/>
      <c r="C799" s="115"/>
      <c r="D799" s="312"/>
      <c r="E799" s="299"/>
      <c r="F799" s="321"/>
      <c r="G799" s="293"/>
      <c r="H799" s="262"/>
    </row>
    <row r="800" spans="1:8" s="147" customFormat="1">
      <c r="A800" s="83"/>
      <c r="B800" s="115"/>
      <c r="C800" s="115"/>
      <c r="D800" s="312" t="s">
        <v>661</v>
      </c>
      <c r="E800" s="317" t="s">
        <v>15</v>
      </c>
      <c r="F800" s="321">
        <v>4</v>
      </c>
      <c r="G800" s="323"/>
      <c r="H800" s="261">
        <f>+F800*G800</f>
        <v>0</v>
      </c>
    </row>
    <row r="801" spans="1:9" s="147" customFormat="1">
      <c r="A801" s="83"/>
      <c r="B801" s="115"/>
      <c r="C801" s="115"/>
      <c r="D801" s="312"/>
      <c r="E801" s="299"/>
      <c r="F801" s="321"/>
      <c r="G801" s="293"/>
      <c r="H801" s="262"/>
    </row>
    <row r="802" spans="1:9" s="147" customFormat="1">
      <c r="A802" s="83"/>
      <c r="B802" s="115"/>
      <c r="C802" s="115"/>
      <c r="D802" s="312" t="s">
        <v>662</v>
      </c>
      <c r="E802" s="317" t="s">
        <v>15</v>
      </c>
      <c r="F802" s="321">
        <v>5</v>
      </c>
      <c r="G802" s="323"/>
      <c r="H802" s="261">
        <f>+F802*G802</f>
        <v>0</v>
      </c>
    </row>
    <row r="803" spans="1:9" s="147" customFormat="1">
      <c r="A803" s="83"/>
      <c r="B803" s="115"/>
      <c r="C803" s="115"/>
      <c r="D803" s="312"/>
      <c r="E803" s="299"/>
      <c r="F803" s="319"/>
      <c r="G803" s="293"/>
      <c r="H803" s="262"/>
    </row>
    <row r="804" spans="1:9" s="147" customFormat="1">
      <c r="A804" s="83"/>
      <c r="B804" s="125"/>
      <c r="C804" s="115"/>
      <c r="D804" s="312"/>
      <c r="E804" s="317"/>
      <c r="F804" s="319"/>
      <c r="G804" s="293"/>
      <c r="H804" s="261"/>
    </row>
    <row r="805" spans="1:9" s="147" customFormat="1">
      <c r="A805" s="83"/>
      <c r="B805" s="126" t="s">
        <v>173</v>
      </c>
      <c r="C805" s="145"/>
      <c r="D805" s="146"/>
      <c r="E805" s="106"/>
      <c r="F805" s="266"/>
      <c r="G805" s="106"/>
      <c r="H805" s="23">
        <f>SUM(H761:H804)</f>
        <v>0</v>
      </c>
    </row>
    <row r="806" spans="1:9" s="147" customFormat="1">
      <c r="A806" s="83"/>
      <c r="B806" s="48"/>
      <c r="C806" s="48"/>
      <c r="D806" s="130">
        <v>318</v>
      </c>
      <c r="E806" s="99"/>
      <c r="F806" s="264"/>
      <c r="G806" s="99"/>
      <c r="H806" s="48"/>
    </row>
    <row r="807" spans="1:9" s="147" customFormat="1">
      <c r="A807" s="83"/>
      <c r="B807" s="95" t="s">
        <v>190</v>
      </c>
      <c r="C807" s="35"/>
      <c r="D807" s="35"/>
      <c r="E807" s="96"/>
      <c r="F807" s="263"/>
      <c r="G807" s="96"/>
      <c r="H807" s="35"/>
    </row>
    <row r="808" spans="1:9" s="147" customFormat="1">
      <c r="A808" s="83"/>
      <c r="B808" s="95" t="s">
        <v>704</v>
      </c>
      <c r="C808" s="35"/>
      <c r="D808" s="35"/>
      <c r="E808" s="96"/>
      <c r="F808" s="263"/>
      <c r="G808" s="96"/>
      <c r="H808" s="35"/>
    </row>
    <row r="809" spans="1:9" s="147" customFormat="1">
      <c r="A809" s="83"/>
      <c r="B809" s="48"/>
      <c r="C809" s="48"/>
      <c r="D809" s="48"/>
      <c r="E809" s="99"/>
      <c r="F809" s="264"/>
      <c r="G809" s="99"/>
      <c r="H809" s="101"/>
    </row>
    <row r="810" spans="1:9" s="147" customFormat="1">
      <c r="A810" s="83"/>
      <c r="B810" s="102" t="s">
        <v>1</v>
      </c>
      <c r="C810" s="102" t="s">
        <v>2</v>
      </c>
      <c r="D810" s="102" t="s">
        <v>3</v>
      </c>
      <c r="E810" s="102" t="s">
        <v>4</v>
      </c>
      <c r="F810" s="265" t="s">
        <v>5</v>
      </c>
      <c r="G810" s="102" t="s">
        <v>6</v>
      </c>
      <c r="H810" s="9" t="s">
        <v>7</v>
      </c>
    </row>
    <row r="811" spans="1:9" s="147" customFormat="1">
      <c r="A811" s="83"/>
      <c r="B811" s="25"/>
      <c r="C811" s="142"/>
      <c r="D811" s="20" t="s">
        <v>601</v>
      </c>
      <c r="E811" s="106"/>
      <c r="F811" s="266"/>
      <c r="G811" s="106"/>
      <c r="H811" s="25">
        <f>H805</f>
        <v>0</v>
      </c>
    </row>
    <row r="812" spans="1:9" s="147" customFormat="1">
      <c r="A812" s="83"/>
      <c r="B812" s="254" t="s">
        <v>635</v>
      </c>
      <c r="C812" s="143"/>
      <c r="D812" s="291" t="s">
        <v>602</v>
      </c>
      <c r="E812" s="87"/>
      <c r="F812" s="281"/>
      <c r="G812" s="305"/>
      <c r="H812" s="333"/>
      <c r="I812" s="84"/>
    </row>
    <row r="813" spans="1:9" s="147" customFormat="1">
      <c r="A813" s="83"/>
      <c r="B813" s="332"/>
      <c r="C813" s="112"/>
      <c r="D813" s="334"/>
      <c r="E813" s="336"/>
      <c r="F813" s="337"/>
      <c r="G813" s="338"/>
      <c r="H813" s="340"/>
      <c r="I813" s="84"/>
    </row>
    <row r="814" spans="1:9" s="147" customFormat="1">
      <c r="A814" s="83"/>
      <c r="B814" s="294" t="s">
        <v>663</v>
      </c>
      <c r="C814" s="84"/>
      <c r="D814" s="303" t="s">
        <v>662</v>
      </c>
      <c r="E814" s="317" t="s">
        <v>15</v>
      </c>
      <c r="F814" s="321">
        <v>5</v>
      </c>
      <c r="G814" s="323"/>
      <c r="H814" s="261">
        <f>+F814*G814</f>
        <v>0</v>
      </c>
      <c r="I814" s="84"/>
    </row>
    <row r="815" spans="1:9" s="147" customFormat="1">
      <c r="A815" s="83"/>
      <c r="C815" s="84"/>
      <c r="D815" s="84"/>
      <c r="E815" s="84"/>
      <c r="F815" s="84"/>
      <c r="G815" s="84"/>
      <c r="H815" s="84"/>
      <c r="I815" s="84"/>
    </row>
    <row r="816" spans="1:9" s="147" customFormat="1">
      <c r="A816" s="83"/>
      <c r="C816" s="84"/>
      <c r="D816" s="303" t="s">
        <v>664</v>
      </c>
      <c r="E816" s="317" t="s">
        <v>42</v>
      </c>
      <c r="F816" s="321">
        <v>34</v>
      </c>
      <c r="G816" s="323"/>
      <c r="H816" s="261">
        <f>+F816*G816</f>
        <v>0</v>
      </c>
      <c r="I816" s="84"/>
    </row>
    <row r="817" spans="1:9" s="147" customFormat="1">
      <c r="A817" s="83"/>
      <c r="C817" s="84"/>
      <c r="D817" s="303"/>
      <c r="E817" s="299"/>
      <c r="F817" s="321"/>
      <c r="G817" s="293"/>
      <c r="H817" s="262"/>
      <c r="I817" s="84"/>
    </row>
    <row r="818" spans="1:9" s="147" customFormat="1">
      <c r="A818" s="83"/>
      <c r="C818" s="84"/>
      <c r="D818" s="303" t="s">
        <v>653</v>
      </c>
      <c r="E818" s="317" t="s">
        <v>130</v>
      </c>
      <c r="F818" s="321">
        <v>1</v>
      </c>
      <c r="G818" s="323"/>
      <c r="H818" s="261">
        <f>+F818*G818</f>
        <v>0</v>
      </c>
      <c r="I818" s="84"/>
    </row>
    <row r="819" spans="1:9" s="147" customFormat="1">
      <c r="A819" s="83"/>
      <c r="C819" s="84"/>
      <c r="D819" s="303"/>
      <c r="E819" s="299"/>
      <c r="F819" s="321"/>
      <c r="G819" s="293"/>
      <c r="H819" s="262"/>
      <c r="I819" s="84"/>
    </row>
    <row r="820" spans="1:9" s="147" customFormat="1">
      <c r="A820" s="83"/>
      <c r="C820" s="84"/>
      <c r="D820" s="303" t="s">
        <v>654</v>
      </c>
      <c r="E820" s="317" t="s">
        <v>130</v>
      </c>
      <c r="F820" s="321">
        <v>1</v>
      </c>
      <c r="G820" s="323"/>
      <c r="H820" s="261">
        <f>+F820*G820</f>
        <v>0</v>
      </c>
      <c r="I820" s="84"/>
    </row>
    <row r="821" spans="1:9" s="147" customFormat="1">
      <c r="A821" s="83"/>
      <c r="C821" s="84"/>
      <c r="D821" s="303"/>
      <c r="E821" s="299"/>
      <c r="F821" s="321"/>
      <c r="G821" s="293"/>
      <c r="H821" s="262"/>
      <c r="I821" s="84"/>
    </row>
    <row r="822" spans="1:9" s="147" customFormat="1" ht="22.8">
      <c r="A822" s="83"/>
      <c r="C822" s="84"/>
      <c r="D822" s="298" t="s">
        <v>657</v>
      </c>
      <c r="E822" s="299" t="s">
        <v>44</v>
      </c>
      <c r="F822" s="321">
        <v>12</v>
      </c>
      <c r="G822" s="323"/>
      <c r="H822" s="261">
        <f>+F822*G822</f>
        <v>0</v>
      </c>
      <c r="I822" s="84"/>
    </row>
    <row r="823" spans="1:9" s="147" customFormat="1">
      <c r="A823" s="83"/>
      <c r="C823" s="84"/>
      <c r="D823" s="84"/>
      <c r="E823" s="84"/>
      <c r="F823" s="84"/>
      <c r="G823" s="84"/>
      <c r="H823" s="84"/>
      <c r="I823" s="84"/>
    </row>
    <row r="824" spans="1:9" s="147" customFormat="1">
      <c r="A824" s="83"/>
      <c r="B824" s="294" t="s">
        <v>667</v>
      </c>
      <c r="C824" s="115"/>
      <c r="D824" s="315" t="s">
        <v>665</v>
      </c>
      <c r="E824" s="316"/>
      <c r="F824" s="319"/>
      <c r="G824" s="293"/>
      <c r="H824" s="262"/>
      <c r="I824" s="84"/>
    </row>
    <row r="825" spans="1:9" s="147" customFormat="1" ht="22.8">
      <c r="A825" s="83"/>
      <c r="B825" s="115"/>
      <c r="C825" s="115"/>
      <c r="D825" s="304" t="s">
        <v>645</v>
      </c>
      <c r="E825" s="317" t="s">
        <v>15</v>
      </c>
      <c r="F825" s="319">
        <v>32</v>
      </c>
      <c r="G825" s="323"/>
      <c r="H825" s="261">
        <f>+F825*G825</f>
        <v>0</v>
      </c>
      <c r="I825" s="84"/>
    </row>
    <row r="826" spans="1:9" s="147" customFormat="1">
      <c r="A826" s="83"/>
      <c r="B826" s="115"/>
      <c r="C826" s="115"/>
      <c r="D826" s="312"/>
      <c r="E826" s="299"/>
      <c r="F826" s="319"/>
      <c r="G826" s="293"/>
      <c r="H826" s="262"/>
      <c r="I826" s="84"/>
    </row>
    <row r="827" spans="1:9" s="147" customFormat="1">
      <c r="A827" s="83"/>
      <c r="B827" s="115"/>
      <c r="C827" s="115"/>
      <c r="D827" s="312" t="s">
        <v>646</v>
      </c>
      <c r="E827" s="317" t="s">
        <v>15</v>
      </c>
      <c r="F827" s="319">
        <v>32</v>
      </c>
      <c r="G827" s="323"/>
      <c r="H827" s="261">
        <f>+F827*G827</f>
        <v>0</v>
      </c>
      <c r="I827" s="84"/>
    </row>
    <row r="828" spans="1:9" s="147" customFormat="1">
      <c r="A828" s="83"/>
      <c r="B828" s="115"/>
      <c r="C828" s="115"/>
      <c r="D828" s="312"/>
      <c r="E828" s="299"/>
      <c r="F828" s="319"/>
      <c r="G828" s="293"/>
      <c r="H828" s="262"/>
      <c r="I828" s="84"/>
    </row>
    <row r="829" spans="1:9" s="147" customFormat="1">
      <c r="A829" s="83"/>
      <c r="B829" s="115"/>
      <c r="C829" s="115"/>
      <c r="D829" s="312" t="s">
        <v>647</v>
      </c>
      <c r="E829" s="317" t="s">
        <v>15</v>
      </c>
      <c r="F829" s="319">
        <v>28</v>
      </c>
      <c r="G829" s="323"/>
      <c r="H829" s="261">
        <f>+F829*G829</f>
        <v>0</v>
      </c>
      <c r="I829" s="84"/>
    </row>
    <row r="830" spans="1:9" s="147" customFormat="1">
      <c r="A830" s="83"/>
      <c r="B830" s="115"/>
      <c r="C830" s="115"/>
      <c r="D830" s="312"/>
      <c r="E830" s="299"/>
      <c r="F830" s="319"/>
      <c r="G830" s="293"/>
      <c r="H830" s="262"/>
      <c r="I830" s="84"/>
    </row>
    <row r="831" spans="1:9" s="147" customFormat="1">
      <c r="A831" s="83"/>
      <c r="B831" s="115"/>
      <c r="C831" s="115"/>
      <c r="D831" s="312" t="s">
        <v>648</v>
      </c>
      <c r="E831" s="299" t="s">
        <v>666</v>
      </c>
      <c r="F831" s="319">
        <v>67</v>
      </c>
      <c r="G831" s="323"/>
      <c r="H831" s="261">
        <f>+F831*G831</f>
        <v>0</v>
      </c>
      <c r="I831" s="84"/>
    </row>
    <row r="832" spans="1:9" s="147" customFormat="1">
      <c r="A832" s="83"/>
      <c r="B832" s="115"/>
      <c r="C832" s="115"/>
      <c r="D832" s="312"/>
      <c r="E832" s="299"/>
      <c r="F832" s="319"/>
      <c r="G832" s="293"/>
      <c r="H832" s="262"/>
    </row>
    <row r="833" spans="1:8" s="147" customFormat="1">
      <c r="A833" s="83"/>
      <c r="B833" s="115"/>
      <c r="C833" s="115"/>
      <c r="D833" s="312" t="s">
        <v>649</v>
      </c>
      <c r="E833" s="317" t="s">
        <v>15</v>
      </c>
      <c r="F833" s="319">
        <v>4</v>
      </c>
      <c r="G833" s="323"/>
      <c r="H833" s="261">
        <f>+F833*G833</f>
        <v>0</v>
      </c>
    </row>
    <row r="834" spans="1:8" s="147" customFormat="1">
      <c r="A834" s="83"/>
      <c r="B834" s="115"/>
      <c r="C834" s="115"/>
      <c r="D834" s="312"/>
      <c r="E834" s="299"/>
      <c r="F834" s="319"/>
      <c r="G834" s="293"/>
      <c r="H834" s="262"/>
    </row>
    <row r="835" spans="1:8" s="147" customFormat="1">
      <c r="A835" s="83"/>
      <c r="B835" s="115"/>
      <c r="C835" s="115"/>
      <c r="D835" s="312" t="s">
        <v>650</v>
      </c>
      <c r="E835" s="317" t="s">
        <v>15</v>
      </c>
      <c r="F835" s="319">
        <v>10</v>
      </c>
      <c r="G835" s="323"/>
      <c r="H835" s="261">
        <f>+F835*G835</f>
        <v>0</v>
      </c>
    </row>
    <row r="836" spans="1:8" s="147" customFormat="1">
      <c r="A836" s="83"/>
      <c r="B836" s="115"/>
      <c r="C836" s="115"/>
      <c r="D836" s="312"/>
      <c r="E836" s="299"/>
      <c r="F836" s="319"/>
      <c r="G836" s="293"/>
      <c r="H836" s="262"/>
    </row>
    <row r="837" spans="1:8" s="147" customFormat="1">
      <c r="A837" s="83"/>
      <c r="B837" s="115"/>
      <c r="C837" s="115"/>
      <c r="D837" s="312" t="s">
        <v>653</v>
      </c>
      <c r="E837" s="317" t="s">
        <v>130</v>
      </c>
      <c r="F837" s="319">
        <v>1</v>
      </c>
      <c r="G837" s="323"/>
      <c r="H837" s="261">
        <f>+F837*G837</f>
        <v>0</v>
      </c>
    </row>
    <row r="838" spans="1:8" s="147" customFormat="1">
      <c r="A838" s="83"/>
      <c r="B838" s="115"/>
      <c r="C838" s="115"/>
      <c r="D838" s="312"/>
      <c r="E838" s="299"/>
      <c r="F838" s="319"/>
      <c r="G838" s="293"/>
      <c r="H838" s="262"/>
    </row>
    <row r="839" spans="1:8" s="147" customFormat="1">
      <c r="A839" s="83"/>
      <c r="B839" s="115"/>
      <c r="C839" s="115"/>
      <c r="D839" s="312" t="s">
        <v>654</v>
      </c>
      <c r="E839" s="317" t="s">
        <v>130</v>
      </c>
      <c r="F839" s="319">
        <v>1</v>
      </c>
      <c r="G839" s="323"/>
      <c r="H839" s="261">
        <f>+F839*G839</f>
        <v>0</v>
      </c>
    </row>
    <row r="840" spans="1:8" s="147" customFormat="1">
      <c r="A840" s="83"/>
      <c r="B840" s="115"/>
      <c r="C840" s="115"/>
      <c r="D840" s="312"/>
      <c r="E840" s="299"/>
      <c r="F840" s="321"/>
      <c r="G840" s="293"/>
      <c r="H840" s="293"/>
    </row>
    <row r="841" spans="1:8" s="147" customFormat="1">
      <c r="A841" s="83"/>
      <c r="B841" s="294"/>
      <c r="C841" s="115"/>
      <c r="D841" s="312" t="s">
        <v>668</v>
      </c>
      <c r="E841" s="317" t="s">
        <v>42</v>
      </c>
      <c r="F841" s="319">
        <v>56</v>
      </c>
      <c r="G841" s="323"/>
      <c r="H841" s="261">
        <f>+F841*G841</f>
        <v>0</v>
      </c>
    </row>
    <row r="842" spans="1:8" s="147" customFormat="1">
      <c r="A842" s="83"/>
      <c r="B842" s="115"/>
      <c r="C842" s="115"/>
      <c r="D842" s="312"/>
      <c r="E842" s="299"/>
      <c r="F842" s="319"/>
      <c r="G842" s="293"/>
      <c r="H842" s="262"/>
    </row>
    <row r="843" spans="1:8" s="147" customFormat="1">
      <c r="A843" s="83"/>
      <c r="B843" s="115"/>
      <c r="C843" s="115"/>
      <c r="D843" s="312" t="s">
        <v>669</v>
      </c>
      <c r="E843" s="299" t="s">
        <v>77</v>
      </c>
      <c r="F843" s="319">
        <v>666</v>
      </c>
      <c r="G843" s="323"/>
      <c r="H843" s="261">
        <f>+F843*G843</f>
        <v>0</v>
      </c>
    </row>
    <row r="844" spans="1:8" s="147" customFormat="1">
      <c r="A844" s="83"/>
      <c r="B844" s="115"/>
      <c r="C844" s="115"/>
      <c r="D844" s="312"/>
      <c r="E844" s="299"/>
      <c r="F844" s="319"/>
      <c r="G844" s="293"/>
      <c r="H844" s="262"/>
    </row>
    <row r="845" spans="1:8" s="147" customFormat="1">
      <c r="A845" s="83"/>
      <c r="B845" s="115"/>
      <c r="C845" s="115"/>
      <c r="D845" s="312" t="s">
        <v>670</v>
      </c>
      <c r="E845" s="299" t="s">
        <v>77</v>
      </c>
      <c r="F845" s="319">
        <v>44</v>
      </c>
      <c r="G845" s="323"/>
      <c r="H845" s="261">
        <f>+F845*G845</f>
        <v>0</v>
      </c>
    </row>
    <row r="846" spans="1:8" s="147" customFormat="1">
      <c r="A846" s="83"/>
      <c r="B846" s="85"/>
      <c r="C846" s="115"/>
      <c r="D846" s="312"/>
      <c r="E846" s="299"/>
      <c r="F846" s="319"/>
      <c r="G846" s="293"/>
      <c r="H846" s="262"/>
    </row>
    <row r="847" spans="1:8" s="147" customFormat="1">
      <c r="A847" s="83"/>
      <c r="B847" s="254"/>
      <c r="C847" s="115"/>
      <c r="D847" s="312" t="s">
        <v>671</v>
      </c>
      <c r="E847" s="317" t="s">
        <v>42</v>
      </c>
      <c r="F847" s="319">
        <v>34</v>
      </c>
      <c r="G847" s="323"/>
      <c r="H847" s="261">
        <f>+F847*G847</f>
        <v>0</v>
      </c>
    </row>
    <row r="848" spans="1:8" s="147" customFormat="1">
      <c r="A848" s="83"/>
      <c r="B848" s="115"/>
      <c r="C848" s="115"/>
      <c r="D848" s="312"/>
      <c r="E848" s="299"/>
      <c r="F848" s="319"/>
      <c r="G848" s="293"/>
      <c r="H848" s="262"/>
    </row>
    <row r="849" spans="1:8" s="147" customFormat="1" ht="45.6">
      <c r="A849" s="83"/>
      <c r="B849" s="115"/>
      <c r="C849" s="115"/>
      <c r="D849" s="304" t="s">
        <v>655</v>
      </c>
      <c r="E849" s="317" t="s">
        <v>42</v>
      </c>
      <c r="F849" s="319">
        <v>96</v>
      </c>
      <c r="G849" s="323"/>
      <c r="H849" s="261">
        <f>+F849*G849</f>
        <v>0</v>
      </c>
    </row>
    <row r="850" spans="1:8" s="147" customFormat="1">
      <c r="A850" s="83"/>
      <c r="B850" s="115"/>
      <c r="C850" s="115"/>
      <c r="D850" s="304"/>
      <c r="E850" s="299"/>
      <c r="F850" s="319"/>
      <c r="G850" s="293"/>
      <c r="H850" s="262"/>
    </row>
    <row r="851" spans="1:8" ht="22.8">
      <c r="B851" s="115"/>
      <c r="C851" s="115"/>
      <c r="D851" s="304" t="s">
        <v>656</v>
      </c>
      <c r="E851" s="317" t="s">
        <v>42</v>
      </c>
      <c r="F851" s="319">
        <v>96</v>
      </c>
      <c r="G851" s="323"/>
      <c r="H851" s="261">
        <f>+F851*G851</f>
        <v>0</v>
      </c>
    </row>
    <row r="852" spans="1:8">
      <c r="B852" s="115"/>
      <c r="C852" s="115"/>
      <c r="D852" s="312"/>
      <c r="E852" s="299"/>
      <c r="F852" s="319"/>
      <c r="G852" s="293"/>
      <c r="H852" s="262"/>
    </row>
    <row r="853" spans="1:8">
      <c r="B853" s="115"/>
      <c r="C853" s="115"/>
      <c r="D853" s="312" t="s">
        <v>672</v>
      </c>
      <c r="E853" s="317" t="s">
        <v>42</v>
      </c>
      <c r="F853" s="319">
        <v>29</v>
      </c>
      <c r="G853" s="323"/>
      <c r="H853" s="261">
        <f>+F853*G853</f>
        <v>0</v>
      </c>
    </row>
    <row r="854" spans="1:8">
      <c r="B854" s="115"/>
      <c r="C854" s="115"/>
      <c r="D854" s="312"/>
      <c r="E854" s="299"/>
      <c r="F854" s="319"/>
      <c r="G854" s="293"/>
      <c r="H854" s="262"/>
    </row>
    <row r="855" spans="1:8">
      <c r="B855" s="294"/>
      <c r="C855" s="115"/>
      <c r="D855" s="312" t="s">
        <v>673</v>
      </c>
      <c r="E855" s="317" t="s">
        <v>42</v>
      </c>
      <c r="F855" s="319">
        <v>29</v>
      </c>
      <c r="G855" s="323"/>
      <c r="H855" s="261">
        <f>+F855*G855</f>
        <v>0</v>
      </c>
    </row>
    <row r="856" spans="1:8">
      <c r="B856" s="115"/>
      <c r="C856" s="115"/>
      <c r="D856" s="312"/>
      <c r="E856" s="299"/>
      <c r="F856" s="319"/>
      <c r="G856" s="293"/>
      <c r="H856" s="262"/>
    </row>
    <row r="857" spans="1:8" ht="22.8">
      <c r="B857" s="115"/>
      <c r="C857" s="115"/>
      <c r="D857" s="304" t="s">
        <v>657</v>
      </c>
      <c r="E857" s="299" t="s">
        <v>44</v>
      </c>
      <c r="F857" s="319">
        <v>35</v>
      </c>
      <c r="G857" s="323"/>
      <c r="H857" s="261">
        <f>+F857*G857</f>
        <v>0</v>
      </c>
    </row>
    <row r="858" spans="1:8">
      <c r="B858" s="125"/>
      <c r="C858" s="125"/>
      <c r="D858" s="125"/>
      <c r="E858" s="124"/>
      <c r="F858" s="267"/>
      <c r="G858" s="125"/>
      <c r="H858" s="125"/>
    </row>
    <row r="859" spans="1:8">
      <c r="B859" s="126" t="s">
        <v>766</v>
      </c>
      <c r="C859" s="145"/>
      <c r="D859" s="146"/>
      <c r="E859" s="106"/>
      <c r="F859" s="266"/>
      <c r="G859" s="106"/>
      <c r="H859" s="23">
        <f>SUM(H811:H857)</f>
        <v>0</v>
      </c>
    </row>
    <row r="860" spans="1:8">
      <c r="B860" s="48"/>
      <c r="C860" s="48"/>
      <c r="D860" s="130">
        <v>319</v>
      </c>
      <c r="E860" s="99"/>
      <c r="F860" s="264"/>
      <c r="G860" s="99"/>
      <c r="H860" s="48"/>
    </row>
    <row r="861" spans="1:8">
      <c r="B861" s="95" t="s">
        <v>190</v>
      </c>
      <c r="C861" s="35"/>
      <c r="D861" s="35"/>
      <c r="E861" s="96"/>
      <c r="F861" s="263"/>
      <c r="G861" s="96"/>
      <c r="H861" s="35"/>
    </row>
    <row r="862" spans="1:8">
      <c r="B862" s="95" t="s">
        <v>704</v>
      </c>
      <c r="C862" s="35"/>
      <c r="D862" s="35"/>
      <c r="E862" s="96"/>
      <c r="F862" s="263"/>
      <c r="G862" s="96"/>
      <c r="H862" s="35"/>
    </row>
    <row r="863" spans="1:8">
      <c r="B863" s="48"/>
      <c r="C863" s="48"/>
      <c r="D863" s="48"/>
      <c r="E863" s="99"/>
      <c r="F863" s="264"/>
      <c r="G863" s="99"/>
      <c r="H863" s="101"/>
    </row>
    <row r="864" spans="1:8">
      <c r="B864" s="102" t="s">
        <v>1</v>
      </c>
      <c r="C864" s="102" t="s">
        <v>2</v>
      </c>
      <c r="D864" s="102" t="s">
        <v>3</v>
      </c>
      <c r="E864" s="102" t="s">
        <v>4</v>
      </c>
      <c r="F864" s="265" t="s">
        <v>5</v>
      </c>
      <c r="G864" s="102" t="s">
        <v>6</v>
      </c>
      <c r="H864" s="9" t="s">
        <v>7</v>
      </c>
    </row>
    <row r="865" spans="2:8">
      <c r="B865" s="25"/>
      <c r="C865" s="142"/>
      <c r="D865" s="20" t="s">
        <v>674</v>
      </c>
      <c r="E865" s="106"/>
      <c r="F865" s="266"/>
      <c r="G865" s="106"/>
      <c r="H865" s="25"/>
    </row>
    <row r="866" spans="2:8">
      <c r="B866" s="254" t="s">
        <v>675</v>
      </c>
      <c r="C866" s="143"/>
      <c r="D866" s="291" t="s">
        <v>676</v>
      </c>
      <c r="E866" s="87"/>
      <c r="F866" s="281"/>
      <c r="G866" s="305"/>
      <c r="H866" s="305"/>
    </row>
    <row r="867" spans="2:8">
      <c r="B867" s="85"/>
      <c r="C867" s="119"/>
      <c r="D867" s="86"/>
      <c r="E867" s="87"/>
      <c r="F867" s="281"/>
      <c r="G867" s="305"/>
      <c r="H867" s="305"/>
    </row>
    <row r="868" spans="2:8">
      <c r="B868" s="290" t="s">
        <v>677</v>
      </c>
      <c r="C868" s="115"/>
      <c r="D868" s="318" t="s">
        <v>678</v>
      </c>
      <c r="E868" s="292"/>
      <c r="F868" s="321"/>
      <c r="G868" s="293"/>
      <c r="H868" s="293"/>
    </row>
    <row r="869" spans="2:8">
      <c r="B869" s="115"/>
      <c r="C869" s="115"/>
      <c r="D869" s="298"/>
      <c r="E869" s="292"/>
      <c r="F869" s="321"/>
      <c r="G869" s="293"/>
      <c r="H869" s="293"/>
    </row>
    <row r="870" spans="2:8" ht="45.6">
      <c r="B870" s="115"/>
      <c r="C870" s="115"/>
      <c r="D870" s="298" t="s">
        <v>679</v>
      </c>
      <c r="E870" s="292"/>
      <c r="F870" s="321"/>
      <c r="G870" s="293"/>
      <c r="H870" s="293"/>
    </row>
    <row r="871" spans="2:8">
      <c r="B871" s="115"/>
      <c r="C871" s="115"/>
      <c r="D871" s="298"/>
      <c r="E871" s="316"/>
      <c r="F871" s="319"/>
      <c r="G871" s="320"/>
      <c r="H871" s="320"/>
    </row>
    <row r="872" spans="2:8">
      <c r="B872" s="115"/>
      <c r="C872" s="115"/>
      <c r="D872" s="298" t="s">
        <v>680</v>
      </c>
      <c r="E872" s="317" t="s">
        <v>42</v>
      </c>
      <c r="F872" s="319">
        <v>42</v>
      </c>
      <c r="G872" s="348"/>
      <c r="H872" s="280">
        <f>+F872*G872</f>
        <v>0</v>
      </c>
    </row>
    <row r="873" spans="2:8">
      <c r="B873" s="85"/>
      <c r="C873" s="115"/>
      <c r="D873" s="313"/>
      <c r="E873" s="316"/>
      <c r="F873" s="319"/>
      <c r="G873" s="320"/>
      <c r="H873" s="280"/>
    </row>
    <row r="874" spans="2:8">
      <c r="B874" s="254"/>
      <c r="C874" s="115"/>
      <c r="D874" s="298" t="s">
        <v>681</v>
      </c>
      <c r="E874" s="317" t="s">
        <v>42</v>
      </c>
      <c r="F874" s="319">
        <v>533</v>
      </c>
      <c r="G874" s="348"/>
      <c r="H874" s="280">
        <f>+F874*G874</f>
        <v>0</v>
      </c>
    </row>
    <row r="875" spans="2:8">
      <c r="B875" s="115"/>
      <c r="C875" s="115"/>
      <c r="D875" s="313"/>
      <c r="E875" s="316"/>
      <c r="F875" s="319"/>
      <c r="G875" s="320"/>
      <c r="H875" s="280"/>
    </row>
    <row r="876" spans="2:8">
      <c r="B876" s="115"/>
      <c r="C876" s="115"/>
      <c r="D876" s="298" t="s">
        <v>682</v>
      </c>
      <c r="E876" s="317" t="s">
        <v>42</v>
      </c>
      <c r="F876" s="319">
        <v>12</v>
      </c>
      <c r="G876" s="348"/>
      <c r="H876" s="280">
        <f>+F876*G876</f>
        <v>0</v>
      </c>
    </row>
    <row r="877" spans="2:8">
      <c r="B877" s="115"/>
      <c r="C877" s="115"/>
      <c r="D877" s="313"/>
      <c r="E877" s="316"/>
      <c r="F877" s="319"/>
      <c r="G877" s="320"/>
      <c r="H877" s="280"/>
    </row>
    <row r="878" spans="2:8">
      <c r="B878" s="115"/>
      <c r="C878" s="115"/>
      <c r="D878" s="298" t="s">
        <v>683</v>
      </c>
      <c r="E878" s="317" t="s">
        <v>42</v>
      </c>
      <c r="F878" s="319">
        <v>19</v>
      </c>
      <c r="G878" s="348"/>
      <c r="H878" s="280">
        <f>+F878*G878</f>
        <v>0</v>
      </c>
    </row>
    <row r="879" spans="2:8">
      <c r="B879" s="115"/>
      <c r="C879" s="115"/>
      <c r="D879" s="298"/>
      <c r="E879" s="316"/>
      <c r="F879" s="319"/>
      <c r="G879" s="320"/>
      <c r="H879" s="280"/>
    </row>
    <row r="880" spans="2:8" ht="125.4">
      <c r="B880" s="115"/>
      <c r="C880" s="115"/>
      <c r="D880" s="298" t="s">
        <v>684</v>
      </c>
      <c r="E880" s="317" t="s">
        <v>42</v>
      </c>
      <c r="F880" s="319">
        <v>324</v>
      </c>
      <c r="G880" s="348"/>
      <c r="H880" s="280">
        <f>+F880*G880</f>
        <v>0</v>
      </c>
    </row>
    <row r="881" spans="2:8" ht="125.4">
      <c r="B881" s="294"/>
      <c r="C881" s="115"/>
      <c r="D881" s="298" t="s">
        <v>685</v>
      </c>
      <c r="E881" s="317" t="s">
        <v>42</v>
      </c>
      <c r="F881" s="319">
        <v>362</v>
      </c>
      <c r="G881" s="348"/>
      <c r="H881" s="280">
        <f>+F881*G881</f>
        <v>0</v>
      </c>
    </row>
    <row r="882" spans="2:8">
      <c r="B882" s="115"/>
      <c r="C882" s="115"/>
      <c r="D882" s="298" t="s">
        <v>686</v>
      </c>
      <c r="E882" s="299" t="s">
        <v>77</v>
      </c>
      <c r="F882" s="319">
        <v>11</v>
      </c>
      <c r="G882" s="348"/>
      <c r="H882" s="280">
        <f>+F882*G882</f>
        <v>0</v>
      </c>
    </row>
    <row r="883" spans="2:8">
      <c r="B883" s="115"/>
      <c r="C883" s="115"/>
      <c r="D883" s="298"/>
      <c r="E883" s="299"/>
      <c r="F883" s="319"/>
      <c r="G883" s="320"/>
      <c r="H883" s="280"/>
    </row>
    <row r="884" spans="2:8">
      <c r="B884" s="115"/>
      <c r="C884" s="115"/>
      <c r="D884" s="298" t="s">
        <v>687</v>
      </c>
      <c r="E884" s="299" t="s">
        <v>77</v>
      </c>
      <c r="F884" s="319">
        <v>21</v>
      </c>
      <c r="G884" s="348"/>
      <c r="H884" s="280">
        <f>+F884*G884</f>
        <v>0</v>
      </c>
    </row>
    <row r="885" spans="2:8">
      <c r="B885" s="115"/>
      <c r="C885" s="115"/>
      <c r="D885" s="298"/>
      <c r="E885" s="299"/>
      <c r="F885" s="319"/>
      <c r="G885" s="320"/>
      <c r="H885" s="280"/>
    </row>
    <row r="886" spans="2:8" ht="45.6">
      <c r="B886" s="115"/>
      <c r="C886" s="115"/>
      <c r="D886" s="298" t="s">
        <v>688</v>
      </c>
      <c r="E886" s="317" t="s">
        <v>42</v>
      </c>
      <c r="F886" s="319">
        <v>80</v>
      </c>
      <c r="G886" s="348"/>
      <c r="H886" s="280">
        <f>+F886*G886</f>
        <v>0</v>
      </c>
    </row>
    <row r="887" spans="2:8">
      <c r="B887" s="115"/>
      <c r="C887" s="115"/>
      <c r="D887" s="303"/>
      <c r="E887" s="299"/>
      <c r="F887" s="319"/>
      <c r="G887" s="320"/>
      <c r="H887" s="280"/>
    </row>
    <row r="888" spans="2:8">
      <c r="B888" s="115"/>
      <c r="C888" s="115"/>
      <c r="D888" s="115"/>
      <c r="E888" s="114"/>
      <c r="F888" s="149"/>
      <c r="G888" s="115"/>
      <c r="H888" s="115"/>
    </row>
    <row r="889" spans="2:8">
      <c r="B889" s="125"/>
      <c r="C889" s="125"/>
      <c r="D889" s="125"/>
      <c r="E889" s="124"/>
      <c r="F889" s="267"/>
      <c r="G889" s="125"/>
      <c r="H889" s="125"/>
    </row>
    <row r="890" spans="2:8">
      <c r="B890" s="126" t="s">
        <v>215</v>
      </c>
      <c r="C890" s="145"/>
      <c r="D890" s="146"/>
      <c r="E890" s="106"/>
      <c r="F890" s="266"/>
      <c r="G890" s="106"/>
      <c r="H890" s="23">
        <f>SUM(H867:H887)</f>
        <v>0</v>
      </c>
    </row>
    <row r="891" spans="2:8">
      <c r="B891" s="48"/>
      <c r="C891" s="48"/>
      <c r="D891" s="130">
        <v>320</v>
      </c>
      <c r="E891" s="99"/>
      <c r="F891" s="264"/>
      <c r="G891" s="99"/>
      <c r="H891" s="48"/>
    </row>
    <row r="892" spans="2:8">
      <c r="B892" s="95" t="s">
        <v>190</v>
      </c>
      <c r="C892" s="35"/>
      <c r="D892" s="35"/>
      <c r="E892" s="96"/>
      <c r="F892" s="263"/>
      <c r="G892" s="96"/>
      <c r="H892" s="35"/>
    </row>
    <row r="893" spans="2:8">
      <c r="B893" s="95" t="s">
        <v>704</v>
      </c>
      <c r="C893" s="35"/>
      <c r="D893" s="35"/>
      <c r="E893" s="96"/>
      <c r="F893" s="263"/>
      <c r="G893" s="96"/>
      <c r="H893" s="35"/>
    </row>
    <row r="894" spans="2:8">
      <c r="B894" s="48"/>
      <c r="C894" s="48"/>
      <c r="D894" s="48"/>
      <c r="E894" s="99"/>
      <c r="F894" s="264"/>
      <c r="G894" s="99"/>
      <c r="H894" s="101"/>
    </row>
    <row r="895" spans="2:8">
      <c r="B895" s="102" t="s">
        <v>1</v>
      </c>
      <c r="C895" s="102" t="s">
        <v>2</v>
      </c>
      <c r="D895" s="102" t="s">
        <v>3</v>
      </c>
      <c r="E895" s="102" t="s">
        <v>4</v>
      </c>
      <c r="F895" s="265" t="s">
        <v>5</v>
      </c>
      <c r="G895" s="102" t="s">
        <v>6</v>
      </c>
      <c r="H895" s="9" t="s">
        <v>7</v>
      </c>
    </row>
    <row r="896" spans="2:8">
      <c r="B896" s="25"/>
      <c r="C896" s="142"/>
      <c r="D896" s="20" t="s">
        <v>674</v>
      </c>
      <c r="E896" s="106"/>
      <c r="F896" s="266"/>
      <c r="G896" s="106"/>
      <c r="H896" s="25">
        <f>H890</f>
        <v>0</v>
      </c>
    </row>
    <row r="897" spans="2:9">
      <c r="B897" s="254" t="s">
        <v>675</v>
      </c>
      <c r="C897" s="143"/>
      <c r="D897" s="291" t="s">
        <v>676</v>
      </c>
      <c r="E897" s="87"/>
      <c r="F897" s="281"/>
      <c r="G897" s="305"/>
      <c r="H897" s="305"/>
    </row>
    <row r="898" spans="2:9">
      <c r="B898" s="85"/>
      <c r="C898" s="119"/>
      <c r="D898" s="86"/>
      <c r="E898" s="87"/>
      <c r="F898" s="281"/>
      <c r="G898" s="305"/>
      <c r="H898" s="305"/>
    </row>
    <row r="899" spans="2:9" ht="45.6">
      <c r="B899" s="290" t="s">
        <v>677</v>
      </c>
      <c r="D899" s="298" t="s">
        <v>689</v>
      </c>
      <c r="E899" s="317" t="s">
        <v>42</v>
      </c>
      <c r="F899" s="319">
        <v>78</v>
      </c>
      <c r="G899" s="348"/>
      <c r="H899" s="280">
        <f>+F899*G899</f>
        <v>0</v>
      </c>
    </row>
    <row r="900" spans="2:9">
      <c r="C900" s="84"/>
      <c r="D900" s="303"/>
      <c r="E900" s="299"/>
      <c r="F900" s="319"/>
      <c r="G900" s="320"/>
      <c r="H900" s="280"/>
    </row>
    <row r="901" spans="2:9" ht="125.4">
      <c r="C901" s="84"/>
      <c r="D901" s="298" t="s">
        <v>690</v>
      </c>
      <c r="E901" s="317" t="s">
        <v>42</v>
      </c>
      <c r="F901" s="319">
        <v>93</v>
      </c>
      <c r="G901" s="348"/>
      <c r="H901" s="280">
        <f>+F901*G901</f>
        <v>0</v>
      </c>
    </row>
    <row r="902" spans="2:9">
      <c r="C902" s="84"/>
      <c r="D902" s="84"/>
      <c r="E902" s="206"/>
      <c r="F902" s="268"/>
      <c r="G902" s="206"/>
      <c r="H902" s="84"/>
      <c r="I902" s="84"/>
    </row>
    <row r="903" spans="2:9" ht="125.4">
      <c r="B903" s="290" t="s">
        <v>677</v>
      </c>
      <c r="C903" s="115"/>
      <c r="D903" s="298" t="s">
        <v>691</v>
      </c>
      <c r="E903" s="317"/>
      <c r="F903" s="319"/>
      <c r="G903" s="320" t="s">
        <v>314</v>
      </c>
      <c r="H903" s="320"/>
    </row>
    <row r="904" spans="2:9">
      <c r="B904" s="115"/>
      <c r="C904" s="115"/>
      <c r="D904" s="298"/>
      <c r="E904" s="299"/>
      <c r="F904" s="319"/>
      <c r="G904" s="320" t="s">
        <v>314</v>
      </c>
      <c r="H904" s="320"/>
    </row>
    <row r="905" spans="2:9">
      <c r="B905" s="115"/>
      <c r="C905" s="115"/>
      <c r="D905" s="298" t="s">
        <v>692</v>
      </c>
      <c r="E905" s="299" t="s">
        <v>77</v>
      </c>
      <c r="F905" s="319">
        <v>117</v>
      </c>
      <c r="G905" s="348"/>
      <c r="H905" s="280">
        <f>+F905*G905</f>
        <v>0</v>
      </c>
    </row>
    <row r="906" spans="2:9">
      <c r="B906" s="115"/>
      <c r="C906" s="115"/>
      <c r="D906" s="298"/>
      <c r="E906" s="299"/>
      <c r="F906" s="319"/>
      <c r="G906" s="320"/>
      <c r="H906" s="280"/>
    </row>
    <row r="907" spans="2:9">
      <c r="B907" s="115"/>
      <c r="C907" s="115"/>
      <c r="D907" s="298" t="s">
        <v>693</v>
      </c>
      <c r="E907" s="299" t="s">
        <v>77</v>
      </c>
      <c r="F907" s="319">
        <v>48</v>
      </c>
      <c r="G907" s="348"/>
      <c r="H907" s="280">
        <f>+F907*G907</f>
        <v>0</v>
      </c>
    </row>
    <row r="908" spans="2:9">
      <c r="B908" s="85"/>
      <c r="C908" s="115"/>
      <c r="D908" s="298"/>
      <c r="E908" s="299"/>
      <c r="F908" s="319"/>
      <c r="G908" s="320"/>
      <c r="H908" s="280"/>
    </row>
    <row r="909" spans="2:9">
      <c r="B909" s="254"/>
      <c r="C909" s="115"/>
      <c r="D909" s="298" t="s">
        <v>694</v>
      </c>
      <c r="E909" s="299" t="s">
        <v>77</v>
      </c>
      <c r="F909" s="319">
        <v>13</v>
      </c>
      <c r="G909" s="348"/>
      <c r="H909" s="280">
        <f>+F909*G909</f>
        <v>0</v>
      </c>
    </row>
    <row r="910" spans="2:9">
      <c r="B910" s="115"/>
      <c r="C910" s="115"/>
      <c r="D910" s="313"/>
      <c r="E910" s="316"/>
      <c r="F910" s="319"/>
      <c r="G910" s="320"/>
      <c r="H910" s="280"/>
    </row>
    <row r="911" spans="2:9">
      <c r="B911" s="115"/>
      <c r="C911" s="115"/>
      <c r="D911" s="298" t="s">
        <v>695</v>
      </c>
      <c r="E911" s="316"/>
      <c r="F911" s="319"/>
      <c r="G911" s="320"/>
      <c r="H911" s="280"/>
    </row>
    <row r="912" spans="2:9">
      <c r="B912" s="115"/>
      <c r="C912" s="115"/>
      <c r="D912" s="298"/>
      <c r="E912" s="316"/>
      <c r="F912" s="319"/>
      <c r="G912" s="320"/>
      <c r="H912" s="280"/>
    </row>
    <row r="913" spans="2:8">
      <c r="B913" s="115"/>
      <c r="C913" s="115"/>
      <c r="D913" s="303" t="s">
        <v>696</v>
      </c>
      <c r="E913" s="299" t="s">
        <v>77</v>
      </c>
      <c r="F913" s="319">
        <v>268</v>
      </c>
      <c r="G913" s="348"/>
      <c r="H913" s="280">
        <f>+F913*G913</f>
        <v>0</v>
      </c>
    </row>
    <row r="914" spans="2:8">
      <c r="B914" s="115"/>
      <c r="C914" s="115"/>
      <c r="D914" s="303"/>
      <c r="E914" s="299"/>
      <c r="F914" s="311"/>
      <c r="G914" s="320"/>
      <c r="H914" s="280"/>
    </row>
    <row r="915" spans="2:8">
      <c r="B915" s="115"/>
      <c r="C915" s="115"/>
      <c r="D915" s="303" t="s">
        <v>697</v>
      </c>
      <c r="E915" s="299" t="s">
        <v>77</v>
      </c>
      <c r="F915" s="319">
        <v>134</v>
      </c>
      <c r="G915" s="348"/>
      <c r="H915" s="280">
        <f>+F915*G915</f>
        <v>0</v>
      </c>
    </row>
    <row r="916" spans="2:8">
      <c r="B916" s="294"/>
      <c r="C916" s="115"/>
      <c r="D916" s="298"/>
      <c r="E916" s="299"/>
      <c r="F916" s="311"/>
      <c r="G916" s="320"/>
      <c r="H916" s="280"/>
    </row>
    <row r="917" spans="2:8">
      <c r="B917" s="115"/>
      <c r="C917" s="115"/>
      <c r="D917" s="303" t="s">
        <v>698</v>
      </c>
      <c r="E917" s="299" t="s">
        <v>77</v>
      </c>
      <c r="F917" s="319">
        <v>402</v>
      </c>
      <c r="G917" s="348"/>
      <c r="H917" s="280">
        <f>+F917*G917</f>
        <v>0</v>
      </c>
    </row>
    <row r="918" spans="2:8">
      <c r="B918" s="115"/>
      <c r="C918" s="115"/>
      <c r="D918" s="298"/>
      <c r="E918" s="296"/>
      <c r="F918" s="321"/>
      <c r="G918" s="293"/>
      <c r="H918" s="262"/>
    </row>
    <row r="919" spans="2:8">
      <c r="B919" s="290" t="s">
        <v>701</v>
      </c>
      <c r="C919" s="115"/>
      <c r="D919" s="318" t="s">
        <v>699</v>
      </c>
      <c r="E919" s="292"/>
      <c r="F919" s="321"/>
      <c r="G919" s="293"/>
      <c r="H919" s="262"/>
    </row>
    <row r="920" spans="2:8">
      <c r="B920" s="115"/>
      <c r="C920" s="115"/>
      <c r="D920" s="298"/>
      <c r="E920" s="292"/>
      <c r="F920" s="321"/>
      <c r="G920" s="293"/>
      <c r="H920" s="262"/>
    </row>
    <row r="921" spans="2:8" ht="22.8">
      <c r="B921" s="115"/>
      <c r="C921" s="115"/>
      <c r="D921" s="298" t="s">
        <v>700</v>
      </c>
      <c r="E921" s="296" t="s">
        <v>42</v>
      </c>
      <c r="F921" s="321">
        <v>1339</v>
      </c>
      <c r="G921" s="323"/>
      <c r="H921" s="262">
        <f>+F921*G921</f>
        <v>0</v>
      </c>
    </row>
    <row r="922" spans="2:8">
      <c r="B922" s="115"/>
      <c r="C922" s="115"/>
      <c r="D922" s="115"/>
      <c r="E922" s="114"/>
      <c r="F922" s="149"/>
      <c r="G922" s="115"/>
      <c r="H922" s="115"/>
    </row>
    <row r="923" spans="2:8">
      <c r="B923" s="125"/>
      <c r="C923" s="125"/>
      <c r="D923" s="125"/>
      <c r="E923" s="124"/>
      <c r="F923" s="267"/>
      <c r="G923" s="125"/>
      <c r="H923" s="125"/>
    </row>
    <row r="924" spans="2:8">
      <c r="B924" s="126" t="s">
        <v>766</v>
      </c>
      <c r="C924" s="145"/>
      <c r="D924" s="146"/>
      <c r="E924" s="106"/>
      <c r="F924" s="266"/>
      <c r="G924" s="106"/>
      <c r="H924" s="23">
        <f>SUM(H896:H922)</f>
        <v>0</v>
      </c>
    </row>
    <row r="925" spans="2:8">
      <c r="B925" s="48"/>
      <c r="C925" s="48"/>
      <c r="D925" s="130">
        <v>321</v>
      </c>
      <c r="E925" s="99"/>
      <c r="F925" s="264"/>
      <c r="G925" s="99"/>
      <c r="H925" s="48"/>
    </row>
    <row r="926" spans="2:8">
      <c r="B926" s="95" t="s">
        <v>190</v>
      </c>
      <c r="C926" s="35"/>
      <c r="D926" s="35"/>
      <c r="E926" s="96"/>
      <c r="F926" s="263"/>
      <c r="G926" s="96"/>
      <c r="H926" s="35"/>
    </row>
    <row r="927" spans="2:8">
      <c r="B927" s="95" t="s">
        <v>704</v>
      </c>
      <c r="C927" s="35"/>
      <c r="D927" s="35"/>
      <c r="E927" s="96"/>
      <c r="F927" s="263"/>
      <c r="G927" s="96"/>
      <c r="H927" s="35"/>
    </row>
    <row r="928" spans="2:8">
      <c r="B928" s="48"/>
      <c r="C928" s="48"/>
      <c r="D928" s="48"/>
      <c r="E928" s="99"/>
      <c r="F928" s="264"/>
      <c r="G928" s="99"/>
      <c r="H928" s="101"/>
    </row>
    <row r="929" spans="2:8">
      <c r="B929" s="102" t="s">
        <v>1</v>
      </c>
      <c r="C929" s="102" t="s">
        <v>2</v>
      </c>
      <c r="D929" s="102" t="s">
        <v>3</v>
      </c>
      <c r="E929" s="102" t="s">
        <v>4</v>
      </c>
      <c r="F929" s="265" t="s">
        <v>5</v>
      </c>
      <c r="G929" s="102" t="s">
        <v>6</v>
      </c>
      <c r="H929" s="9" t="s">
        <v>7</v>
      </c>
    </row>
    <row r="930" spans="2:8">
      <c r="B930" s="25"/>
      <c r="C930" s="142"/>
      <c r="D930" s="20" t="s">
        <v>100</v>
      </c>
      <c r="E930" s="106"/>
      <c r="F930" s="266"/>
      <c r="G930" s="106"/>
      <c r="H930" s="25"/>
    </row>
    <row r="931" spans="2:8">
      <c r="B931" s="254" t="s">
        <v>101</v>
      </c>
      <c r="C931" s="143"/>
      <c r="D931" s="249" t="s">
        <v>102</v>
      </c>
      <c r="E931" s="87"/>
      <c r="F931" s="281"/>
      <c r="G931" s="305"/>
      <c r="H931" s="305"/>
    </row>
    <row r="932" spans="2:8">
      <c r="B932" s="85"/>
      <c r="C932" s="119"/>
      <c r="D932" s="86"/>
      <c r="E932" s="87"/>
      <c r="F932" s="281"/>
      <c r="G932" s="305"/>
      <c r="H932" s="305"/>
    </row>
    <row r="933" spans="2:8">
      <c r="B933" s="254" t="s">
        <v>103</v>
      </c>
      <c r="C933" s="119"/>
      <c r="D933" s="249" t="s">
        <v>439</v>
      </c>
      <c r="E933" s="87"/>
      <c r="F933" s="281"/>
      <c r="G933" s="305"/>
      <c r="H933" s="305"/>
    </row>
    <row r="934" spans="2:8">
      <c r="B934" s="85"/>
      <c r="C934" s="115"/>
      <c r="D934" s="86"/>
      <c r="E934" s="87"/>
      <c r="F934" s="281"/>
      <c r="G934" s="305"/>
      <c r="H934" s="305"/>
    </row>
    <row r="935" spans="2:8">
      <c r="B935" s="85"/>
      <c r="C935" s="120"/>
      <c r="D935" s="249" t="s">
        <v>440</v>
      </c>
      <c r="E935" s="248" t="s">
        <v>441</v>
      </c>
      <c r="F935" s="281">
        <v>1</v>
      </c>
      <c r="G935" s="301">
        <v>30000</v>
      </c>
      <c r="H935" s="278">
        <f>+F935*G935</f>
        <v>30000</v>
      </c>
    </row>
    <row r="936" spans="2:8">
      <c r="B936" s="85"/>
      <c r="C936" s="115"/>
      <c r="D936" s="86"/>
      <c r="E936" s="87"/>
      <c r="F936" s="281"/>
      <c r="G936" s="305"/>
      <c r="H936" s="279"/>
    </row>
    <row r="937" spans="2:8" ht="22.8">
      <c r="B937" s="85"/>
      <c r="C937" s="115"/>
      <c r="D937" s="249" t="s">
        <v>442</v>
      </c>
      <c r="E937" s="248" t="s">
        <v>20</v>
      </c>
      <c r="F937" s="281">
        <f>+H935</f>
        <v>30000</v>
      </c>
      <c r="G937" s="289"/>
      <c r="H937" s="278">
        <f>+F937*G937</f>
        <v>0</v>
      </c>
    </row>
    <row r="938" spans="2:8">
      <c r="B938" s="85"/>
      <c r="C938" s="115"/>
      <c r="D938" s="86"/>
      <c r="E938" s="87"/>
      <c r="F938" s="281"/>
      <c r="G938" s="305"/>
      <c r="H938" s="279"/>
    </row>
    <row r="939" spans="2:8">
      <c r="B939" s="254" t="s">
        <v>443</v>
      </c>
      <c r="C939" s="115"/>
      <c r="D939" s="249" t="s">
        <v>444</v>
      </c>
      <c r="E939" s="87"/>
      <c r="F939" s="281"/>
      <c r="G939" s="305"/>
      <c r="H939" s="279"/>
    </row>
    <row r="940" spans="2:8">
      <c r="B940" s="115"/>
      <c r="C940" s="115"/>
      <c r="D940" s="86"/>
      <c r="E940" s="87"/>
      <c r="F940" s="281"/>
      <c r="G940" s="305"/>
      <c r="H940" s="279"/>
    </row>
    <row r="941" spans="2:8">
      <c r="B941" s="115"/>
      <c r="C941" s="115"/>
      <c r="D941" s="249" t="s">
        <v>445</v>
      </c>
      <c r="E941" s="248" t="s">
        <v>44</v>
      </c>
      <c r="F941" s="281">
        <v>10</v>
      </c>
      <c r="G941" s="276"/>
      <c r="H941" s="278">
        <f>+F941*G941</f>
        <v>0</v>
      </c>
    </row>
    <row r="942" spans="2:8">
      <c r="B942" s="115"/>
      <c r="C942" s="115"/>
      <c r="D942" s="86"/>
      <c r="E942" s="87"/>
      <c r="F942" s="281"/>
      <c r="G942" s="305"/>
      <c r="H942" s="279"/>
    </row>
    <row r="943" spans="2:8">
      <c r="B943" s="115"/>
      <c r="C943" s="115"/>
      <c r="D943" s="249" t="s">
        <v>446</v>
      </c>
      <c r="E943" s="248" t="s">
        <v>44</v>
      </c>
      <c r="F943" s="281">
        <v>10</v>
      </c>
      <c r="G943" s="276"/>
      <c r="H943" s="278">
        <f>+F943*G943</f>
        <v>0</v>
      </c>
    </row>
    <row r="944" spans="2:8">
      <c r="B944" s="115"/>
      <c r="C944" s="115"/>
      <c r="D944" s="115"/>
      <c r="E944" s="114"/>
      <c r="F944" s="149"/>
      <c r="G944" s="115"/>
      <c r="H944" s="115"/>
    </row>
    <row r="945" spans="2:8">
      <c r="B945" s="115"/>
      <c r="C945" s="115"/>
      <c r="D945" s="115"/>
      <c r="E945" s="114"/>
      <c r="F945" s="149"/>
      <c r="G945" s="115"/>
      <c r="H945" s="115"/>
    </row>
    <row r="946" spans="2:8">
      <c r="B946" s="115"/>
      <c r="C946" s="115"/>
      <c r="D946" s="115"/>
      <c r="E946" s="114"/>
      <c r="F946" s="149"/>
      <c r="G946" s="115"/>
      <c r="H946" s="115"/>
    </row>
    <row r="947" spans="2:8">
      <c r="B947" s="115"/>
      <c r="C947" s="115"/>
      <c r="D947" s="115"/>
      <c r="E947" s="114"/>
      <c r="F947" s="149"/>
      <c r="G947" s="115"/>
      <c r="H947" s="115"/>
    </row>
    <row r="948" spans="2:8">
      <c r="B948" s="115"/>
      <c r="C948" s="115"/>
      <c r="D948" s="115"/>
      <c r="E948" s="114"/>
      <c r="F948" s="149"/>
      <c r="G948" s="115"/>
      <c r="H948" s="115"/>
    </row>
    <row r="949" spans="2:8">
      <c r="B949" s="115"/>
      <c r="C949" s="115"/>
      <c r="D949" s="115"/>
      <c r="E949" s="114"/>
      <c r="F949" s="149"/>
      <c r="G949" s="115"/>
      <c r="H949" s="115"/>
    </row>
    <row r="950" spans="2:8">
      <c r="B950" s="115"/>
      <c r="C950" s="115"/>
      <c r="D950" s="115"/>
      <c r="E950" s="114"/>
      <c r="F950" s="149"/>
      <c r="G950" s="115"/>
      <c r="H950" s="115"/>
    </row>
    <row r="951" spans="2:8">
      <c r="B951" s="115"/>
      <c r="C951" s="115"/>
      <c r="D951" s="115"/>
      <c r="E951" s="114"/>
      <c r="F951" s="149"/>
      <c r="G951" s="115"/>
      <c r="H951" s="115"/>
    </row>
    <row r="952" spans="2:8">
      <c r="B952" s="115"/>
      <c r="C952" s="115"/>
      <c r="D952" s="115"/>
      <c r="E952" s="114"/>
      <c r="F952" s="149"/>
      <c r="G952" s="115"/>
      <c r="H952" s="115"/>
    </row>
    <row r="953" spans="2:8">
      <c r="B953" s="115"/>
      <c r="C953" s="115"/>
      <c r="D953" s="115"/>
      <c r="E953" s="114"/>
      <c r="F953" s="149"/>
      <c r="G953" s="115"/>
      <c r="H953" s="115"/>
    </row>
    <row r="954" spans="2:8">
      <c r="B954" s="115"/>
      <c r="C954" s="115"/>
      <c r="D954" s="115"/>
      <c r="E954" s="114"/>
      <c r="F954" s="149"/>
      <c r="G954" s="115"/>
      <c r="H954" s="115"/>
    </row>
    <row r="955" spans="2:8">
      <c r="B955" s="115"/>
      <c r="C955" s="115"/>
      <c r="D955" s="115"/>
      <c r="E955" s="114"/>
      <c r="F955" s="149"/>
      <c r="G955" s="115"/>
      <c r="H955" s="115"/>
    </row>
    <row r="956" spans="2:8">
      <c r="B956" s="115"/>
      <c r="C956" s="115"/>
      <c r="D956" s="115"/>
      <c r="E956" s="114"/>
      <c r="F956" s="149"/>
      <c r="G956" s="115"/>
      <c r="H956" s="115"/>
    </row>
    <row r="957" spans="2:8">
      <c r="B957" s="115"/>
      <c r="C957" s="115"/>
      <c r="D957" s="115"/>
      <c r="E957" s="114"/>
      <c r="F957" s="149"/>
      <c r="G957" s="115"/>
      <c r="H957" s="115"/>
    </row>
    <row r="958" spans="2:8">
      <c r="B958" s="115"/>
      <c r="C958" s="115"/>
      <c r="D958" s="115"/>
      <c r="E958" s="114"/>
      <c r="F958" s="149"/>
      <c r="G958" s="115"/>
      <c r="H958" s="115"/>
    </row>
    <row r="959" spans="2:8">
      <c r="B959" s="115"/>
      <c r="C959" s="115"/>
      <c r="D959" s="115"/>
      <c r="E959" s="114"/>
      <c r="F959" s="149"/>
      <c r="G959" s="115"/>
      <c r="H959" s="115"/>
    </row>
    <row r="960" spans="2:8">
      <c r="B960" s="115"/>
      <c r="C960" s="115"/>
      <c r="D960" s="115"/>
      <c r="E960" s="114"/>
      <c r="F960" s="149"/>
      <c r="G960" s="115"/>
      <c r="H960" s="115"/>
    </row>
    <row r="961" spans="2:8">
      <c r="B961" s="115"/>
      <c r="C961" s="115"/>
      <c r="D961" s="115"/>
      <c r="E961" s="114"/>
      <c r="F961" s="149"/>
      <c r="G961" s="115"/>
      <c r="H961" s="115"/>
    </row>
    <row r="962" spans="2:8">
      <c r="B962" s="115"/>
      <c r="C962" s="115"/>
      <c r="D962" s="115"/>
      <c r="E962" s="114"/>
      <c r="F962" s="149"/>
      <c r="G962" s="115"/>
      <c r="H962" s="115"/>
    </row>
    <row r="963" spans="2:8">
      <c r="B963" s="115"/>
      <c r="C963" s="115"/>
      <c r="D963" s="115"/>
      <c r="E963" s="114"/>
      <c r="F963" s="149"/>
      <c r="G963" s="115"/>
      <c r="H963" s="115"/>
    </row>
    <row r="964" spans="2:8">
      <c r="B964" s="115"/>
      <c r="C964" s="115"/>
      <c r="D964" s="115"/>
      <c r="E964" s="114"/>
      <c r="F964" s="149"/>
      <c r="G964" s="115"/>
      <c r="H964" s="115"/>
    </row>
    <row r="965" spans="2:8">
      <c r="B965" s="115"/>
      <c r="C965" s="115"/>
      <c r="D965" s="115"/>
      <c r="E965" s="114"/>
      <c r="F965" s="149"/>
      <c r="G965" s="115"/>
      <c r="H965" s="115"/>
    </row>
    <row r="966" spans="2:8">
      <c r="B966" s="115"/>
      <c r="C966" s="115"/>
      <c r="D966" s="115"/>
      <c r="E966" s="114"/>
      <c r="F966" s="149"/>
      <c r="G966" s="115"/>
      <c r="H966" s="115"/>
    </row>
    <row r="967" spans="2:8">
      <c r="B967" s="115"/>
      <c r="C967" s="115"/>
      <c r="D967" s="115"/>
      <c r="E967" s="114"/>
      <c r="F967" s="149"/>
      <c r="G967" s="115"/>
      <c r="H967" s="115"/>
    </row>
    <row r="968" spans="2:8">
      <c r="B968" s="115"/>
      <c r="C968" s="115"/>
      <c r="D968" s="115"/>
      <c r="E968" s="114"/>
      <c r="F968" s="149"/>
      <c r="G968" s="115"/>
      <c r="H968" s="115"/>
    </row>
    <row r="969" spans="2:8">
      <c r="B969" s="115"/>
      <c r="C969" s="115"/>
      <c r="D969" s="115"/>
      <c r="E969" s="114"/>
      <c r="F969" s="149"/>
      <c r="G969" s="115"/>
      <c r="H969" s="115"/>
    </row>
    <row r="970" spans="2:8">
      <c r="B970" s="115"/>
      <c r="C970" s="115"/>
      <c r="D970" s="115"/>
      <c r="E970" s="114"/>
      <c r="F970" s="149"/>
      <c r="G970" s="115"/>
      <c r="H970" s="115"/>
    </row>
    <row r="971" spans="2:8">
      <c r="B971" s="115"/>
      <c r="C971" s="115"/>
      <c r="D971" s="115"/>
      <c r="E971" s="114"/>
      <c r="F971" s="149"/>
      <c r="G971" s="115"/>
      <c r="H971" s="115"/>
    </row>
    <row r="972" spans="2:8">
      <c r="B972" s="115"/>
      <c r="C972" s="115"/>
      <c r="D972" s="115"/>
      <c r="E972" s="114"/>
      <c r="F972" s="149"/>
      <c r="G972" s="115"/>
      <c r="H972" s="115"/>
    </row>
    <row r="973" spans="2:8">
      <c r="B973" s="115"/>
      <c r="C973" s="115"/>
      <c r="D973" s="115"/>
      <c r="E973" s="114"/>
      <c r="F973" s="149"/>
      <c r="G973" s="115"/>
      <c r="H973" s="115"/>
    </row>
    <row r="974" spans="2:8">
      <c r="B974" s="115"/>
      <c r="C974" s="115"/>
      <c r="D974" s="115"/>
      <c r="E974" s="114"/>
      <c r="F974" s="149"/>
      <c r="G974" s="115"/>
      <c r="H974" s="115"/>
    </row>
    <row r="975" spans="2:8">
      <c r="B975" s="115"/>
      <c r="C975" s="115"/>
      <c r="D975" s="115"/>
      <c r="E975" s="114"/>
      <c r="F975" s="149"/>
      <c r="G975" s="115"/>
      <c r="H975" s="115"/>
    </row>
    <row r="976" spans="2:8">
      <c r="B976" s="125"/>
      <c r="C976" s="115"/>
      <c r="D976" s="115"/>
      <c r="E976" s="114"/>
      <c r="F976" s="149"/>
      <c r="G976" s="115"/>
      <c r="H976" s="115"/>
    </row>
    <row r="977" spans="2:8">
      <c r="B977" s="138" t="s">
        <v>28</v>
      </c>
      <c r="C977" s="145"/>
      <c r="D977" s="146"/>
      <c r="E977" s="106"/>
      <c r="F977" s="266"/>
      <c r="G977" s="106"/>
      <c r="H977" s="23">
        <f>SUM(H932:H950)</f>
        <v>30000</v>
      </c>
    </row>
    <row r="978" spans="2:8">
      <c r="B978" s="48"/>
      <c r="C978" s="48"/>
      <c r="D978" s="130">
        <v>322</v>
      </c>
      <c r="E978" s="99"/>
      <c r="F978" s="264"/>
      <c r="G978" s="99"/>
      <c r="H978" s="48"/>
    </row>
    <row r="979" spans="2:8">
      <c r="B979" s="95" t="s">
        <v>190</v>
      </c>
      <c r="C979" s="35"/>
      <c r="D979" s="35"/>
      <c r="E979" s="96"/>
      <c r="F979" s="263"/>
      <c r="G979" s="96"/>
      <c r="H979" s="35"/>
    </row>
    <row r="980" spans="2:8">
      <c r="B980" s="95" t="s">
        <v>704</v>
      </c>
      <c r="C980" s="35"/>
      <c r="D980" s="35"/>
      <c r="E980" s="96"/>
      <c r="F980" s="263"/>
      <c r="G980" s="96"/>
      <c r="H980" s="35"/>
    </row>
    <row r="981" spans="2:8">
      <c r="B981" s="48"/>
      <c r="C981" s="148"/>
      <c r="D981" s="101"/>
      <c r="E981" s="99"/>
      <c r="F981" s="264"/>
      <c r="G981" s="99"/>
      <c r="H981" s="48"/>
    </row>
    <row r="982" spans="2:8">
      <c r="B982" s="102" t="s">
        <v>106</v>
      </c>
      <c r="C982" s="9" t="s">
        <v>107</v>
      </c>
      <c r="D982" s="102" t="s">
        <v>108</v>
      </c>
      <c r="E982" s="102" t="s">
        <v>107</v>
      </c>
      <c r="F982" s="265" t="s">
        <v>107</v>
      </c>
      <c r="G982" s="102" t="s">
        <v>107</v>
      </c>
      <c r="H982" s="9" t="s">
        <v>7</v>
      </c>
    </row>
    <row r="983" spans="2:8">
      <c r="B983" s="104"/>
      <c r="C983" s="142"/>
      <c r="D983" s="20" t="s">
        <v>105</v>
      </c>
      <c r="E983" s="106"/>
      <c r="F983" s="266"/>
      <c r="G983" s="106"/>
      <c r="H983" s="25"/>
    </row>
    <row r="984" spans="2:8">
      <c r="B984" s="255">
        <v>1700</v>
      </c>
      <c r="C984" s="255"/>
      <c r="D984" s="256" t="s">
        <v>448</v>
      </c>
      <c r="E984" s="255"/>
      <c r="F984" s="255"/>
      <c r="G984" s="255"/>
      <c r="H984" s="151" t="s">
        <v>220</v>
      </c>
    </row>
    <row r="985" spans="2:8">
      <c r="B985" s="152"/>
      <c r="C985" s="152"/>
      <c r="D985" s="150"/>
      <c r="E985" s="149"/>
      <c r="F985" s="149"/>
      <c r="G985" s="152"/>
      <c r="H985" s="151"/>
    </row>
    <row r="986" spans="2:8">
      <c r="B986" s="149">
        <v>2100</v>
      </c>
      <c r="C986" s="149"/>
      <c r="D986" s="150" t="s">
        <v>463</v>
      </c>
      <c r="E986" s="149"/>
      <c r="F986" s="149"/>
      <c r="G986" s="149"/>
      <c r="H986" s="151" t="s">
        <v>220</v>
      </c>
    </row>
    <row r="987" spans="2:8">
      <c r="B987" s="152"/>
      <c r="C987" s="152"/>
      <c r="D987" s="150"/>
      <c r="E987" s="149"/>
      <c r="F987" s="149"/>
      <c r="G987" s="152"/>
      <c r="H987" s="151"/>
    </row>
    <row r="988" spans="2:8">
      <c r="B988" s="149">
        <v>2200</v>
      </c>
      <c r="C988" s="149"/>
      <c r="D988" s="150" t="s">
        <v>249</v>
      </c>
      <c r="E988" s="149"/>
      <c r="F988" s="149"/>
      <c r="G988" s="149"/>
      <c r="H988" s="151" t="s">
        <v>220</v>
      </c>
    </row>
    <row r="989" spans="2:8">
      <c r="B989" s="152"/>
      <c r="C989" s="152"/>
      <c r="D989" s="150"/>
      <c r="E989" s="149"/>
      <c r="F989" s="149"/>
      <c r="G989" s="152"/>
      <c r="H989" s="151"/>
    </row>
    <row r="990" spans="2:8" ht="34.200000000000003">
      <c r="B990" s="149">
        <v>2300</v>
      </c>
      <c r="C990" s="149"/>
      <c r="D990" s="150" t="s">
        <v>80</v>
      </c>
      <c r="E990" s="149"/>
      <c r="F990" s="149"/>
      <c r="G990" s="149"/>
      <c r="H990" s="151" t="s">
        <v>220</v>
      </c>
    </row>
    <row r="991" spans="2:8">
      <c r="B991" s="149"/>
      <c r="C991" s="149"/>
      <c r="D991" s="150"/>
      <c r="E991" s="149"/>
      <c r="F991" s="149"/>
      <c r="G991" s="149"/>
      <c r="H991" s="151"/>
    </row>
    <row r="992" spans="2:8">
      <c r="B992" s="149">
        <v>3300</v>
      </c>
      <c r="C992" s="149"/>
      <c r="D992" s="120" t="s">
        <v>209</v>
      </c>
      <c r="E992" s="149"/>
      <c r="F992" s="149"/>
      <c r="G992" s="149"/>
      <c r="H992" s="151">
        <f>H281</f>
        <v>0</v>
      </c>
    </row>
    <row r="993" spans="2:8">
      <c r="B993" s="152"/>
      <c r="C993" s="152"/>
      <c r="D993" s="150"/>
      <c r="E993" s="149"/>
      <c r="F993" s="149"/>
      <c r="G993" s="152"/>
      <c r="H993" s="151"/>
    </row>
    <row r="994" spans="2:8">
      <c r="B994" s="149">
        <v>3400</v>
      </c>
      <c r="C994" s="149"/>
      <c r="D994" s="150" t="s">
        <v>83</v>
      </c>
      <c r="E994" s="149"/>
      <c r="F994" s="149"/>
      <c r="G994" s="149"/>
      <c r="H994" s="151">
        <f>H364</f>
        <v>0</v>
      </c>
    </row>
    <row r="995" spans="2:8">
      <c r="B995" s="149"/>
      <c r="C995" s="235"/>
      <c r="D995" s="150"/>
      <c r="E995" s="236"/>
      <c r="F995" s="149"/>
      <c r="G995" s="149"/>
      <c r="H995" s="151"/>
    </row>
    <row r="996" spans="2:8">
      <c r="B996" s="149">
        <v>3500</v>
      </c>
      <c r="C996" s="149"/>
      <c r="D996" s="150" t="s">
        <v>125</v>
      </c>
      <c r="E996" s="149"/>
      <c r="F996" s="149"/>
      <c r="G996" s="149"/>
      <c r="H996" s="151">
        <f>H416</f>
        <v>0</v>
      </c>
    </row>
    <row r="997" spans="2:8">
      <c r="B997" s="152"/>
      <c r="C997" s="152"/>
      <c r="D997" s="150"/>
      <c r="E997" s="149"/>
      <c r="F997" s="149"/>
      <c r="G997" s="152"/>
      <c r="H997" s="151"/>
    </row>
    <row r="998" spans="2:8">
      <c r="B998" s="149">
        <v>4100</v>
      </c>
      <c r="C998" s="149"/>
      <c r="D998" s="150" t="s">
        <v>293</v>
      </c>
      <c r="E998" s="149"/>
      <c r="F998" s="149"/>
      <c r="G998" s="149"/>
      <c r="H998" s="151">
        <f>H472</f>
        <v>0</v>
      </c>
    </row>
    <row r="999" spans="2:8">
      <c r="B999" s="152"/>
      <c r="C999" s="152"/>
      <c r="D999" s="150"/>
      <c r="E999" s="149"/>
      <c r="F999" s="149"/>
      <c r="G999" s="152"/>
      <c r="H999" s="151"/>
    </row>
    <row r="1000" spans="2:8">
      <c r="B1000" s="149">
        <v>4200</v>
      </c>
      <c r="C1000" s="149"/>
      <c r="D1000" s="150" t="s">
        <v>87</v>
      </c>
      <c r="E1000" s="149"/>
      <c r="F1000" s="149"/>
      <c r="G1000" s="149"/>
      <c r="H1000" s="151">
        <f>H521</f>
        <v>0</v>
      </c>
    </row>
    <row r="1001" spans="2:8">
      <c r="B1001" s="152"/>
      <c r="C1001" s="152"/>
      <c r="D1001" s="150"/>
      <c r="E1001" s="149"/>
      <c r="F1001" s="149"/>
      <c r="G1001" s="152"/>
      <c r="H1001" s="151"/>
    </row>
    <row r="1002" spans="2:8">
      <c r="B1002" s="149">
        <v>5600</v>
      </c>
      <c r="C1002" s="149"/>
      <c r="D1002" s="150" t="s">
        <v>90</v>
      </c>
      <c r="E1002" s="149"/>
      <c r="F1002" s="149"/>
      <c r="G1002" s="149"/>
      <c r="H1002" s="151" t="s">
        <v>220</v>
      </c>
    </row>
    <row r="1003" spans="2:8">
      <c r="B1003" s="152"/>
      <c r="C1003" s="152"/>
      <c r="D1003" s="150"/>
      <c r="E1003" s="149"/>
      <c r="F1003" s="149"/>
      <c r="G1003" s="152"/>
      <c r="H1003" s="151"/>
    </row>
    <row r="1004" spans="2:8">
      <c r="B1004" s="149">
        <v>5700</v>
      </c>
      <c r="C1004" s="149"/>
      <c r="D1004" s="150" t="s">
        <v>94</v>
      </c>
      <c r="E1004" s="149"/>
      <c r="F1004" s="149"/>
      <c r="G1004" s="149"/>
      <c r="H1004" s="151" t="s">
        <v>220</v>
      </c>
    </row>
    <row r="1005" spans="2:8">
      <c r="B1005" s="152"/>
      <c r="C1005" s="152"/>
      <c r="D1005" s="150"/>
      <c r="E1005" s="149"/>
      <c r="F1005" s="149"/>
      <c r="G1005" s="152"/>
      <c r="H1005" s="151"/>
    </row>
    <row r="1006" spans="2:8">
      <c r="B1006" s="149">
        <v>5800</v>
      </c>
      <c r="C1006" s="149"/>
      <c r="D1006" s="150" t="s">
        <v>602</v>
      </c>
      <c r="E1006" s="149"/>
      <c r="F1006" s="149"/>
      <c r="G1006" s="149"/>
      <c r="H1006" s="151" t="s">
        <v>220</v>
      </c>
    </row>
    <row r="1007" spans="2:8">
      <c r="B1007" s="149"/>
      <c r="C1007" s="149"/>
      <c r="D1007" s="150"/>
      <c r="E1007" s="149"/>
      <c r="F1007" s="149"/>
      <c r="G1007" s="149"/>
      <c r="H1007" s="151"/>
    </row>
    <row r="1008" spans="2:8">
      <c r="B1008" s="149">
        <v>7300</v>
      </c>
      <c r="C1008" s="149"/>
      <c r="D1008" s="150" t="s">
        <v>676</v>
      </c>
      <c r="E1008" s="149"/>
      <c r="F1008" s="149"/>
      <c r="G1008" s="149"/>
      <c r="H1008" s="151" t="s">
        <v>220</v>
      </c>
    </row>
    <row r="1009" spans="2:8">
      <c r="B1009" s="152"/>
      <c r="C1009" s="152"/>
      <c r="D1009" s="150"/>
      <c r="E1009" s="149"/>
      <c r="F1009" s="149"/>
      <c r="G1009" s="152"/>
      <c r="H1009" s="151"/>
    </row>
    <row r="1010" spans="2:8">
      <c r="B1010" s="149">
        <v>8100</v>
      </c>
      <c r="C1010" s="149"/>
      <c r="D1010" s="150" t="s">
        <v>102</v>
      </c>
      <c r="E1010" s="149"/>
      <c r="F1010" s="149"/>
      <c r="G1010" s="149"/>
      <c r="H1010" s="151">
        <f>H977</f>
        <v>30000</v>
      </c>
    </row>
    <row r="1011" spans="2:8">
      <c r="B1011" s="152"/>
      <c r="C1011" s="152"/>
      <c r="D1011" s="150"/>
      <c r="E1011" s="149"/>
      <c r="F1011" s="149"/>
      <c r="G1011" s="152"/>
      <c r="H1011" s="151"/>
    </row>
    <row r="1012" spans="2:8">
      <c r="B1012" s="149"/>
      <c r="C1012" s="149"/>
      <c r="D1012" s="149"/>
      <c r="E1012" s="149"/>
      <c r="F1012" s="149"/>
      <c r="G1012" s="149"/>
      <c r="H1012" s="153"/>
    </row>
    <row r="1013" spans="2:8">
      <c r="B1013" s="149"/>
      <c r="C1013" s="149"/>
      <c r="D1013" s="149"/>
      <c r="E1013" s="149"/>
      <c r="F1013" s="149"/>
      <c r="G1013" s="149"/>
      <c r="H1013" s="153"/>
    </row>
    <row r="1014" spans="2:8">
      <c r="B1014" s="149"/>
      <c r="C1014" s="149"/>
      <c r="D1014" s="149"/>
      <c r="E1014" s="149"/>
      <c r="F1014" s="149"/>
      <c r="G1014" s="149"/>
      <c r="H1014" s="153"/>
    </row>
    <row r="1015" spans="2:8">
      <c r="B1015" s="149"/>
      <c r="C1015" s="149"/>
      <c r="D1015" s="149"/>
      <c r="E1015" s="149"/>
      <c r="F1015" s="149"/>
      <c r="G1015" s="149"/>
      <c r="H1015" s="153"/>
    </row>
    <row r="1016" spans="2:8">
      <c r="B1016" s="149"/>
      <c r="C1016" s="149"/>
      <c r="D1016" s="149"/>
      <c r="E1016" s="149"/>
      <c r="F1016" s="149"/>
      <c r="G1016" s="149"/>
      <c r="H1016" s="153"/>
    </row>
    <row r="1017" spans="2:8">
      <c r="B1017" s="149"/>
      <c r="C1017" s="149"/>
      <c r="D1017" s="149"/>
      <c r="E1017" s="149"/>
      <c r="F1017" s="149"/>
      <c r="G1017" s="149"/>
      <c r="H1017" s="153"/>
    </row>
    <row r="1018" spans="2:8">
      <c r="B1018" s="149"/>
      <c r="C1018" s="149"/>
      <c r="D1018" s="149"/>
      <c r="E1018" s="149"/>
      <c r="F1018" s="149"/>
      <c r="G1018" s="149"/>
      <c r="H1018" s="153"/>
    </row>
    <row r="1019" spans="2:8">
      <c r="B1019" s="149"/>
      <c r="C1019" s="149"/>
      <c r="D1019" s="149"/>
      <c r="E1019" s="149"/>
      <c r="F1019" s="149"/>
      <c r="G1019" s="149"/>
      <c r="H1019" s="153"/>
    </row>
    <row r="1020" spans="2:8">
      <c r="B1020" s="149"/>
      <c r="C1020" s="149"/>
      <c r="D1020" s="149"/>
      <c r="E1020" s="149"/>
      <c r="F1020" s="149"/>
      <c r="G1020" s="149"/>
      <c r="H1020" s="153"/>
    </row>
    <row r="1021" spans="2:8">
      <c r="B1021" s="152"/>
      <c r="C1021" s="152"/>
      <c r="D1021" s="152"/>
      <c r="E1021" s="149"/>
      <c r="F1021" s="149"/>
      <c r="G1021" s="152"/>
      <c r="H1021" s="154"/>
    </row>
    <row r="1022" spans="2:8">
      <c r="B1022" s="149"/>
      <c r="C1022" s="149"/>
      <c r="D1022" s="149"/>
      <c r="E1022" s="149"/>
      <c r="F1022" s="149"/>
      <c r="G1022" s="149"/>
      <c r="H1022" s="153"/>
    </row>
    <row r="1023" spans="2:8">
      <c r="B1023" s="152"/>
      <c r="C1023" s="152"/>
      <c r="D1023" s="152"/>
      <c r="E1023" s="149"/>
      <c r="F1023" s="149"/>
      <c r="G1023" s="152"/>
      <c r="H1023" s="154"/>
    </row>
    <row r="1024" spans="2:8">
      <c r="B1024" s="149"/>
      <c r="C1024" s="149"/>
      <c r="D1024" s="149"/>
      <c r="E1024" s="149"/>
      <c r="F1024" s="149"/>
      <c r="G1024" s="149"/>
      <c r="H1024" s="153"/>
    </row>
    <row r="1025" spans="2:8">
      <c r="B1025" s="152"/>
      <c r="C1025" s="152"/>
      <c r="D1025" s="152"/>
      <c r="E1025" s="149"/>
      <c r="F1025" s="149"/>
      <c r="G1025" s="152"/>
      <c r="H1025" s="154"/>
    </row>
    <row r="1026" spans="2:8">
      <c r="B1026" s="149"/>
      <c r="C1026" s="149"/>
      <c r="D1026" s="149"/>
      <c r="E1026" s="149"/>
      <c r="F1026" s="149"/>
      <c r="G1026" s="149"/>
      <c r="H1026" s="153"/>
    </row>
    <row r="1027" spans="2:8">
      <c r="B1027" s="115"/>
      <c r="C1027" s="115"/>
      <c r="D1027" s="115"/>
      <c r="E1027" s="114"/>
      <c r="F1027" s="149"/>
      <c r="G1027" s="115"/>
      <c r="H1027" s="154"/>
    </row>
    <row r="1028" spans="2:8">
      <c r="B1028" s="114"/>
      <c r="C1028" s="114"/>
      <c r="D1028" s="143" t="s">
        <v>109</v>
      </c>
      <c r="E1028" s="155"/>
      <c r="F1028" s="269"/>
      <c r="G1028" s="155"/>
      <c r="H1028" s="70">
        <f>SUM(H984:H1027)</f>
        <v>30000</v>
      </c>
    </row>
    <row r="1029" spans="2:8">
      <c r="B1029" s="115"/>
      <c r="C1029" s="115"/>
      <c r="D1029" s="125"/>
      <c r="E1029" s="156"/>
      <c r="F1029" s="270"/>
      <c r="G1029" s="156"/>
      <c r="H1029" s="73"/>
    </row>
    <row r="1030" spans="2:8">
      <c r="B1030" s="127"/>
      <c r="C1030" s="159"/>
      <c r="D1030" s="375" t="s">
        <v>742</v>
      </c>
      <c r="E1030" s="375"/>
      <c r="F1030" s="375"/>
      <c r="G1030" s="106"/>
      <c r="H1030" s="79">
        <f>H1028</f>
        <v>30000</v>
      </c>
    </row>
    <row r="1031" spans="2:8">
      <c r="B1031" s="257"/>
      <c r="C1031" s="258"/>
      <c r="D1031" s="259"/>
      <c r="E1031" s="260"/>
      <c r="F1031" s="271"/>
      <c r="G1031" s="260"/>
      <c r="H1031" s="88"/>
    </row>
  </sheetData>
  <sheetProtection algorithmName="SHA-512" hashValue="NAV3z6XIqEF1G1DBxs0vsOJk16gXTM2Y1AreGb/s+rR9fmXhTvYax/5BXXaIqB+A2et3XKwGAEXNLzhzFRemHQ==" saltValue="3QqtZLm0vxgh4rangWXstA==" spinCount="100000" sheet="1" objects="1" scenarios="1"/>
  <mergeCells count="1">
    <mergeCell ref="D1030:F1030"/>
  </mergeCells>
  <printOptions horizontalCentered="1"/>
  <pageMargins left="0.7" right="0.7" top="0.75" bottom="0.75" header="0.3" footer="0.3"/>
  <pageSetup paperSize="9" scale="85" orientation="portrait" r:id="rId1"/>
  <rowBreaks count="22" manualBreakCount="22">
    <brk id="36" min="1" max="7" man="1"/>
    <brk id="84" min="1" max="7" man="1"/>
    <brk id="127" min="1" max="7" man="1"/>
    <brk id="154" min="1" max="7" man="1"/>
    <brk id="197" min="1" max="7" man="1"/>
    <brk id="234" min="1" max="7" man="1"/>
    <brk id="282" min="1" max="7" man="1"/>
    <brk id="327" min="1" max="7" man="1"/>
    <brk id="365" min="1" max="7" man="1"/>
    <brk id="417" min="1" max="7" man="1"/>
    <brk id="473" min="1" max="7" man="1"/>
    <brk id="522" min="1" max="7" man="1"/>
    <brk id="566" min="1" max="7" man="1"/>
    <brk id="618" min="1" max="7" man="1"/>
    <brk id="667" min="1" max="7" man="1"/>
    <brk id="715" min="1" max="7" man="1"/>
    <brk id="756" min="1" max="7" man="1"/>
    <brk id="806" min="1" max="7" man="1"/>
    <brk id="860" min="1" max="7" man="1"/>
    <brk id="891" min="1" max="7" man="1"/>
    <brk id="925" min="1" max="7" man="1"/>
    <brk id="978" min="1"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EADA-6860-48A0-8E7C-2CF2457085DF}">
  <sheetPr codeName="Sheet4"/>
  <dimension ref="A1:BT126"/>
  <sheetViews>
    <sheetView showGridLines="0" view="pageBreakPreview" topLeftCell="B1" zoomScale="145" zoomScaleNormal="100" zoomScaleSheetLayoutView="145" workbookViewId="0">
      <selection activeCell="K13" sqref="K13"/>
    </sheetView>
  </sheetViews>
  <sheetFormatPr defaultColWidth="9.21875" defaultRowHeight="11.55" customHeight="1"/>
  <cols>
    <col min="1" max="1" width="5.44140625" style="83" hidden="1" customWidth="1"/>
    <col min="2" max="2" width="8.21875" style="83" customWidth="1"/>
    <col min="3" max="3" width="4.21875" style="83" customWidth="1"/>
    <col min="4" max="4" width="38.77734375" style="83" customWidth="1"/>
    <col min="5" max="5" width="8.88671875" style="160" customWidth="1"/>
    <col min="6" max="6" width="13.44140625" style="272" customWidth="1"/>
    <col min="7" max="7" width="13.44140625" style="160" customWidth="1"/>
    <col min="8" max="8" width="14" style="83" customWidth="1"/>
    <col min="9" max="9" width="9.21875" style="147"/>
    <col min="10" max="10" width="16.33203125" style="147" bestFit="1" customWidth="1"/>
    <col min="11" max="11" width="12.44140625" style="147" bestFit="1" customWidth="1"/>
    <col min="12" max="12" width="12.21875" style="147" bestFit="1" customWidth="1"/>
    <col min="13" max="13" width="10.5546875" style="147" bestFit="1" customWidth="1"/>
    <col min="14" max="72" width="9.21875" style="147"/>
    <col min="73" max="16384" width="9.21875" style="83"/>
  </cols>
  <sheetData>
    <row r="1" spans="1:72" s="35" customFormat="1" ht="11.55" customHeight="1">
      <c r="A1" s="35" t="s">
        <v>0</v>
      </c>
      <c r="B1" s="95" t="s">
        <v>190</v>
      </c>
      <c r="E1" s="96"/>
      <c r="F1" s="263"/>
      <c r="G1" s="96"/>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row>
    <row r="2" spans="1:72" s="48" customFormat="1" ht="11.55" customHeight="1">
      <c r="B2" s="98" t="s">
        <v>730</v>
      </c>
      <c r="E2" s="99"/>
      <c r="F2" s="264"/>
      <c r="G2" s="99"/>
      <c r="H2" s="39"/>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row>
    <row r="3" spans="1:72" s="48" customFormat="1" ht="11.55" customHeight="1">
      <c r="B3" s="98"/>
      <c r="E3" s="99"/>
      <c r="F3" s="264"/>
      <c r="G3" s="99"/>
      <c r="H3" s="39"/>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row>
    <row r="4" spans="1:72" s="101" customFormat="1" ht="11.55" customHeight="1">
      <c r="B4" s="102" t="s">
        <v>106</v>
      </c>
      <c r="C4" s="102" t="s">
        <v>2</v>
      </c>
      <c r="D4" s="102" t="s">
        <v>3</v>
      </c>
      <c r="E4" s="102" t="s">
        <v>4</v>
      </c>
      <c r="F4" s="265" t="s">
        <v>5</v>
      </c>
      <c r="G4" s="102" t="s">
        <v>6</v>
      </c>
      <c r="H4" s="9" t="s">
        <v>7</v>
      </c>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row>
    <row r="5" spans="1:72" s="101" customFormat="1" ht="11.55" customHeight="1">
      <c r="B5" s="104"/>
      <c r="C5" s="104"/>
      <c r="D5" s="40" t="s">
        <v>731</v>
      </c>
      <c r="E5" s="105"/>
      <c r="F5" s="266"/>
      <c r="G5" s="106"/>
      <c r="H5" s="25"/>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row>
    <row r="6" spans="1:72" s="101" customFormat="1" ht="11.55" customHeight="1">
      <c r="A6" s="101">
        <v>159</v>
      </c>
      <c r="B6" s="107" t="s">
        <v>732</v>
      </c>
      <c r="C6" s="108"/>
      <c r="D6" s="256" t="s">
        <v>9</v>
      </c>
      <c r="E6" s="110"/>
      <c r="F6" s="255"/>
      <c r="G6" s="110"/>
      <c r="H6" s="110"/>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row>
    <row r="7" spans="1:72" s="111" customFormat="1" ht="11.55" customHeight="1">
      <c r="B7" s="112"/>
      <c r="C7" s="113"/>
      <c r="D7" s="113"/>
      <c r="E7" s="114"/>
      <c r="F7" s="149"/>
      <c r="G7" s="114"/>
      <c r="H7" s="115"/>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row>
    <row r="8" spans="1:72" s="111" customFormat="1" ht="34.200000000000003">
      <c r="A8" s="111">
        <v>2765</v>
      </c>
      <c r="B8" s="112" t="s">
        <v>733</v>
      </c>
      <c r="C8" s="116"/>
      <c r="D8" s="120" t="s">
        <v>747</v>
      </c>
      <c r="E8" s="114" t="s">
        <v>19</v>
      </c>
      <c r="F8" s="149">
        <v>1</v>
      </c>
      <c r="G8" s="114">
        <v>3500000</v>
      </c>
      <c r="H8" s="114">
        <f>IF(E8 = CHAR(37), F8*G8/100,F8*G8)</f>
        <v>3500000</v>
      </c>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row>
    <row r="9" spans="1:72" s="111" customFormat="1" ht="11.55" customHeight="1">
      <c r="B9" s="112"/>
      <c r="C9" s="113"/>
      <c r="D9" s="115"/>
      <c r="E9" s="115"/>
      <c r="F9" s="152"/>
      <c r="G9" s="115"/>
      <c r="H9" s="115"/>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row>
    <row r="10" spans="1:72" s="111" customFormat="1" ht="22.8">
      <c r="A10" s="111">
        <v>2766</v>
      </c>
      <c r="B10" s="112"/>
      <c r="C10" s="116"/>
      <c r="D10" s="117" t="s">
        <v>745</v>
      </c>
      <c r="E10" s="114" t="s">
        <v>20</v>
      </c>
      <c r="F10" s="149">
        <f>G8</f>
        <v>3500000</v>
      </c>
      <c r="G10" s="161"/>
      <c r="H10" s="114">
        <f>F10*G10</f>
        <v>0</v>
      </c>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row>
    <row r="11" spans="1:72" s="111" customFormat="1" ht="11.55" customHeight="1">
      <c r="B11" s="112"/>
      <c r="C11" s="113"/>
      <c r="D11" s="113"/>
      <c r="E11" s="114"/>
      <c r="F11" s="149"/>
      <c r="G11" s="114"/>
      <c r="H11" s="115"/>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row>
    <row r="12" spans="1:72" s="111" customFormat="1" ht="11.55" customHeight="1">
      <c r="A12" s="111">
        <v>2767</v>
      </c>
      <c r="B12" s="112"/>
      <c r="C12" s="116"/>
      <c r="D12" s="117"/>
      <c r="E12" s="114"/>
      <c r="F12" s="149"/>
      <c r="G12" s="114"/>
      <c r="H12" s="114"/>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row>
    <row r="13" spans="1:72" s="111" customFormat="1" ht="11.55" customHeight="1">
      <c r="B13" s="112"/>
      <c r="C13" s="113"/>
      <c r="D13" s="113"/>
      <c r="E13" s="114"/>
      <c r="F13" s="149"/>
      <c r="G13" s="114"/>
      <c r="H13" s="115"/>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row>
    <row r="14" spans="1:72" s="111" customFormat="1" ht="11.55" customHeight="1">
      <c r="A14" s="111">
        <v>2770</v>
      </c>
      <c r="B14" s="112"/>
      <c r="C14" s="116"/>
      <c r="D14" s="117"/>
      <c r="E14" s="114"/>
      <c r="F14" s="149"/>
      <c r="G14" s="114"/>
      <c r="H14" s="114"/>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row>
    <row r="15" spans="1:72" s="111" customFormat="1" ht="11.55" customHeight="1">
      <c r="B15" s="112"/>
      <c r="C15" s="113"/>
      <c r="D15" s="113"/>
      <c r="E15" s="114"/>
      <c r="F15" s="149"/>
      <c r="G15" s="114"/>
      <c r="H15" s="115"/>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row>
    <row r="16" spans="1:72" s="111" customFormat="1" ht="11.4">
      <c r="A16" s="111">
        <v>3610</v>
      </c>
      <c r="B16" s="112"/>
      <c r="C16" s="116"/>
      <c r="D16" s="117"/>
      <c r="E16" s="114"/>
      <c r="F16" s="149"/>
      <c r="G16" s="114"/>
      <c r="H16" s="114"/>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row>
    <row r="17" spans="1:72" s="111" customFormat="1" ht="11.55" customHeight="1">
      <c r="B17" s="112"/>
      <c r="C17" s="113"/>
      <c r="D17" s="113"/>
      <c r="E17" s="114"/>
      <c r="F17" s="149"/>
      <c r="G17" s="114"/>
      <c r="H17" s="115"/>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row>
    <row r="18" spans="1:72" s="111" customFormat="1" ht="11.4">
      <c r="A18" s="111">
        <v>2772</v>
      </c>
      <c r="B18" s="112"/>
      <c r="C18" s="116"/>
      <c r="D18" s="117"/>
      <c r="E18" s="114"/>
      <c r="F18" s="149"/>
      <c r="G18" s="118"/>
      <c r="H18" s="114"/>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row>
    <row r="19" spans="1:72" s="111" customFormat="1" ht="11.55" customHeight="1">
      <c r="B19" s="112"/>
      <c r="C19" s="113"/>
      <c r="D19" s="113"/>
      <c r="E19" s="114"/>
      <c r="F19" s="149"/>
      <c r="G19" s="114"/>
      <c r="H19" s="115"/>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row>
    <row r="20" spans="1:72" s="111" customFormat="1" ht="11.55" customHeight="1">
      <c r="A20" s="111">
        <v>1759</v>
      </c>
      <c r="B20" s="112"/>
      <c r="C20" s="116"/>
      <c r="D20" s="117"/>
      <c r="E20" s="114"/>
      <c r="F20" s="149"/>
      <c r="G20" s="114"/>
      <c r="H20" s="114"/>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row>
    <row r="21" spans="1:72" s="111" customFormat="1" ht="11.55" customHeight="1">
      <c r="B21" s="112"/>
      <c r="C21" s="113"/>
      <c r="D21" s="113"/>
      <c r="E21" s="114"/>
      <c r="F21" s="149"/>
      <c r="G21" s="114"/>
      <c r="H21" s="115"/>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row>
    <row r="22" spans="1:72" s="111" customFormat="1" ht="11.4">
      <c r="A22" s="111">
        <v>1760</v>
      </c>
      <c r="B22" s="112"/>
      <c r="C22" s="116"/>
      <c r="D22" s="117"/>
      <c r="E22" s="114"/>
      <c r="F22" s="149"/>
      <c r="G22" s="114"/>
      <c r="H22" s="114"/>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row>
    <row r="23" spans="1:72" s="111" customFormat="1" ht="11.55" customHeight="1">
      <c r="B23" s="112"/>
      <c r="C23" s="113"/>
      <c r="D23" s="113"/>
      <c r="E23" s="114"/>
      <c r="F23" s="149"/>
      <c r="G23" s="114"/>
      <c r="H23" s="115"/>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row>
    <row r="24" spans="1:72" s="111" customFormat="1" ht="11.4">
      <c r="A24" s="111">
        <v>1761</v>
      </c>
      <c r="B24" s="112"/>
      <c r="C24" s="116"/>
      <c r="D24" s="117"/>
      <c r="E24" s="114"/>
      <c r="F24" s="149"/>
      <c r="G24" s="118"/>
      <c r="H24" s="114"/>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row>
    <row r="25" spans="1:72" s="111" customFormat="1" ht="11.55" customHeight="1">
      <c r="B25" s="112"/>
      <c r="C25" s="113"/>
      <c r="D25" s="113"/>
      <c r="E25" s="114"/>
      <c r="F25" s="149"/>
      <c r="G25" s="114"/>
      <c r="H25" s="115"/>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row>
    <row r="26" spans="1:72" s="111" customFormat="1" ht="11.55" customHeight="1">
      <c r="A26" s="111">
        <v>2810</v>
      </c>
      <c r="B26" s="112"/>
      <c r="C26" s="116"/>
      <c r="D26" s="117"/>
      <c r="E26" s="114"/>
      <c r="F26" s="149"/>
      <c r="G26" s="114"/>
      <c r="H26" s="114"/>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row>
    <row r="27" spans="1:72" s="111" customFormat="1" ht="11.55" customHeight="1">
      <c r="B27" s="112"/>
      <c r="C27" s="113"/>
      <c r="D27" s="113"/>
      <c r="E27" s="114"/>
      <c r="F27" s="149"/>
      <c r="G27" s="114"/>
      <c r="H27" s="115"/>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row>
    <row r="28" spans="1:72" s="111" customFormat="1" ht="11.4">
      <c r="A28" s="111">
        <v>2812</v>
      </c>
      <c r="B28" s="112"/>
      <c r="C28" s="116"/>
      <c r="D28" s="117"/>
      <c r="E28" s="114"/>
      <c r="F28" s="149"/>
      <c r="G28" s="114"/>
      <c r="H28" s="114"/>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row>
    <row r="29" spans="1:72" s="111" customFormat="1" ht="11.55" customHeight="1">
      <c r="B29" s="112"/>
      <c r="C29" s="113"/>
      <c r="D29" s="113"/>
      <c r="E29" s="114"/>
      <c r="F29" s="149"/>
      <c r="G29" s="114"/>
      <c r="H29" s="115"/>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row>
    <row r="30" spans="1:72" s="111" customFormat="1" ht="11.4">
      <c r="A30" s="111">
        <v>2814</v>
      </c>
      <c r="B30" s="112"/>
      <c r="C30" s="116"/>
      <c r="D30" s="117"/>
      <c r="E30" s="114"/>
      <c r="F30" s="149"/>
      <c r="G30" s="114"/>
      <c r="H30" s="114"/>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row>
    <row r="31" spans="1:72" s="111" customFormat="1" ht="11.55" customHeight="1">
      <c r="B31" s="112"/>
      <c r="C31" s="113"/>
      <c r="D31" s="113"/>
      <c r="E31" s="114"/>
      <c r="F31" s="149"/>
      <c r="G31" s="114"/>
      <c r="H31" s="115"/>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row>
    <row r="32" spans="1:72" s="111" customFormat="1" ht="11.4">
      <c r="A32" s="111">
        <v>2816</v>
      </c>
      <c r="B32" s="112"/>
      <c r="C32" s="116"/>
      <c r="D32" s="117"/>
      <c r="E32" s="114"/>
      <c r="F32" s="149"/>
      <c r="G32" s="114"/>
      <c r="H32" s="114"/>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row>
    <row r="33" spans="2:72" s="111" customFormat="1" ht="11.55" customHeight="1">
      <c r="B33" s="112"/>
      <c r="C33" s="113"/>
      <c r="D33" s="113"/>
      <c r="E33" s="114"/>
      <c r="F33" s="149"/>
      <c r="G33" s="114"/>
      <c r="H33" s="115"/>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row>
    <row r="34" spans="2:72" s="111" customFormat="1" ht="11.4">
      <c r="B34" s="119"/>
      <c r="C34" s="119"/>
      <c r="D34" s="120"/>
      <c r="E34" s="114"/>
      <c r="F34" s="149"/>
      <c r="G34" s="114"/>
      <c r="H34" s="114"/>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row>
    <row r="35" spans="2:72" s="111" customFormat="1" ht="11.55" customHeight="1">
      <c r="B35" s="112"/>
      <c r="C35" s="113"/>
      <c r="D35" s="113"/>
      <c r="E35" s="114"/>
      <c r="F35" s="149"/>
      <c r="G35" s="114"/>
      <c r="H35" s="115"/>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row>
    <row r="36" spans="2:72" s="111" customFormat="1" ht="11.55" customHeight="1">
      <c r="B36" s="112"/>
      <c r="C36" s="113"/>
      <c r="D36" s="117"/>
      <c r="E36" s="162"/>
      <c r="F36" s="149"/>
      <c r="G36" s="163"/>
      <c r="H36" s="164"/>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row>
    <row r="37" spans="2:72" s="111" customFormat="1" ht="11.55" customHeight="1">
      <c r="B37" s="112"/>
      <c r="C37" s="113"/>
      <c r="D37" s="165"/>
      <c r="E37" s="166"/>
      <c r="F37" s="149"/>
      <c r="G37" s="114"/>
      <c r="H37" s="164"/>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row>
    <row r="38" spans="2:72" s="111" customFormat="1" ht="11.55" customHeight="1">
      <c r="B38" s="112"/>
      <c r="C38" s="113"/>
      <c r="D38" s="167"/>
      <c r="E38" s="162"/>
      <c r="F38" s="149"/>
      <c r="G38" s="114"/>
      <c r="H38" s="114"/>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row>
    <row r="39" spans="2:72" s="111" customFormat="1" ht="11.55" customHeight="1">
      <c r="B39" s="112"/>
      <c r="C39" s="113"/>
      <c r="D39" s="165"/>
      <c r="E39" s="162"/>
      <c r="F39" s="149"/>
      <c r="G39" s="114"/>
      <c r="H39" s="119"/>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row>
    <row r="40" spans="2:72" s="111" customFormat="1" ht="11.4">
      <c r="B40" s="112"/>
      <c r="C40" s="113"/>
      <c r="D40" s="168"/>
      <c r="E40" s="162"/>
      <c r="F40" s="149"/>
      <c r="G40" s="114"/>
      <c r="H40" s="114"/>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row>
    <row r="41" spans="2:72" s="111" customFormat="1" ht="11.55" customHeight="1">
      <c r="B41" s="112"/>
      <c r="C41" s="113"/>
      <c r="D41" s="167"/>
      <c r="E41" s="169"/>
      <c r="F41" s="149"/>
      <c r="G41" s="169"/>
      <c r="H41" s="119"/>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row>
    <row r="42" spans="2:72" s="111" customFormat="1" ht="11.4">
      <c r="B42" s="112"/>
      <c r="C42" s="113"/>
      <c r="D42" s="168"/>
      <c r="E42" s="169"/>
      <c r="F42" s="149"/>
      <c r="G42" s="118"/>
      <c r="H42" s="119"/>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row>
    <row r="43" spans="2:72" s="111" customFormat="1" ht="11.55" customHeight="1">
      <c r="B43" s="113"/>
      <c r="C43" s="113"/>
      <c r="D43" s="167"/>
      <c r="E43" s="169"/>
      <c r="F43" s="149"/>
      <c r="G43" s="169"/>
      <c r="H43" s="119"/>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row>
    <row r="44" spans="2:72" s="111" customFormat="1" ht="11.55" customHeight="1">
      <c r="B44" s="113"/>
      <c r="C44" s="113"/>
      <c r="D44" s="167"/>
      <c r="E44" s="169"/>
      <c r="F44" s="149"/>
      <c r="G44" s="114"/>
      <c r="H44" s="114"/>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row>
    <row r="45" spans="2:72" s="111" customFormat="1" ht="11.55" customHeight="1">
      <c r="B45" s="113"/>
      <c r="C45" s="113"/>
      <c r="D45" s="167"/>
      <c r="E45" s="169"/>
      <c r="F45" s="149"/>
      <c r="G45" s="119"/>
      <c r="H45" s="119"/>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row>
    <row r="46" spans="2:72" s="111" customFormat="1" ht="11.4">
      <c r="B46" s="113"/>
      <c r="C46" s="113"/>
      <c r="D46" s="170"/>
      <c r="E46" s="169"/>
      <c r="F46" s="149"/>
      <c r="G46" s="118"/>
      <c r="H46" s="114"/>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row>
    <row r="47" spans="2:72" s="111" customFormat="1" ht="11.55" customHeight="1">
      <c r="B47" s="113"/>
      <c r="C47" s="113"/>
      <c r="D47" s="170"/>
      <c r="E47" s="169"/>
      <c r="F47" s="178"/>
      <c r="G47" s="118"/>
      <c r="H47" s="122"/>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row>
    <row r="48" spans="2:72" s="111" customFormat="1" ht="11.55" customHeight="1">
      <c r="B48" s="113"/>
      <c r="C48" s="113"/>
      <c r="D48" s="171"/>
      <c r="E48" s="169"/>
      <c r="F48" s="178"/>
      <c r="G48" s="118"/>
      <c r="H48" s="122"/>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row>
    <row r="49" spans="2:72" s="111" customFormat="1" ht="11.55" customHeight="1">
      <c r="B49" s="113"/>
      <c r="C49" s="113"/>
      <c r="D49" s="113"/>
      <c r="E49" s="114"/>
      <c r="F49" s="149"/>
      <c r="G49" s="114"/>
      <c r="H49" s="115"/>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row>
    <row r="50" spans="2:72" s="111" customFormat="1" ht="11.55" customHeight="1">
      <c r="B50" s="113"/>
      <c r="C50" s="113"/>
      <c r="D50" s="113"/>
      <c r="E50" s="114"/>
      <c r="F50" s="149"/>
      <c r="G50" s="114"/>
      <c r="H50" s="115"/>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row>
    <row r="51" spans="2:72" s="101" customFormat="1" ht="11.55" customHeight="1">
      <c r="B51" s="123"/>
      <c r="C51" s="123"/>
      <c r="D51" s="123"/>
      <c r="E51" s="124"/>
      <c r="F51" s="267"/>
      <c r="G51" s="124"/>
      <c r="H51" s="125"/>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row>
    <row r="52" spans="2:72" s="101" customFormat="1" ht="11.55" customHeight="1">
      <c r="B52" s="138" t="s">
        <v>28</v>
      </c>
      <c r="C52" s="127"/>
      <c r="D52" s="128"/>
      <c r="E52" s="129"/>
      <c r="F52" s="266"/>
      <c r="G52" s="106"/>
      <c r="H52" s="23">
        <f>SUM(H6:H51)</f>
        <v>3500000</v>
      </c>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row>
    <row r="53" spans="2:72" s="48" customFormat="1" ht="11.55" customHeight="1">
      <c r="D53" s="130">
        <v>401</v>
      </c>
      <c r="E53" s="99"/>
      <c r="F53" s="264"/>
      <c r="G53" s="99"/>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row>
    <row r="54" spans="2:72" s="101" customFormat="1" ht="11.55" customHeight="1">
      <c r="B54" s="95" t="s">
        <v>190</v>
      </c>
      <c r="C54" s="35"/>
      <c r="D54" s="35"/>
      <c r="E54" s="96"/>
      <c r="F54" s="263"/>
      <c r="G54" s="96"/>
      <c r="H54" s="35"/>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row>
    <row r="55" spans="2:72" s="101" customFormat="1" ht="11.55" customHeight="1">
      <c r="B55" s="95" t="str">
        <f>B2</f>
        <v>SECTION D - ELECTRICAL WORKS</v>
      </c>
      <c r="C55" s="35"/>
      <c r="D55" s="35"/>
      <c r="E55" s="96"/>
      <c r="F55" s="263"/>
      <c r="G55" s="96"/>
      <c r="H55" s="35"/>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row>
    <row r="56" spans="2:72" s="101" customFormat="1" ht="11.55" customHeight="1">
      <c r="B56" s="48"/>
      <c r="C56" s="148"/>
      <c r="E56" s="99"/>
      <c r="F56" s="264"/>
      <c r="G56" s="99"/>
      <c r="H56" s="48"/>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row>
    <row r="57" spans="2:72" s="101" customFormat="1" ht="11.55" customHeight="1">
      <c r="B57" s="102" t="s">
        <v>106</v>
      </c>
      <c r="C57" s="9" t="s">
        <v>107</v>
      </c>
      <c r="D57" s="102" t="s">
        <v>108</v>
      </c>
      <c r="E57" s="102" t="s">
        <v>107</v>
      </c>
      <c r="F57" s="265" t="s">
        <v>107</v>
      </c>
      <c r="G57" s="102" t="s">
        <v>107</v>
      </c>
      <c r="H57" s="9" t="s">
        <v>7</v>
      </c>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row>
    <row r="58" spans="2:72" s="101" customFormat="1" ht="11.55" customHeight="1">
      <c r="B58" s="104"/>
      <c r="C58" s="142"/>
      <c r="D58" s="20" t="s">
        <v>105</v>
      </c>
      <c r="E58" s="106"/>
      <c r="F58" s="266"/>
      <c r="G58" s="106"/>
      <c r="H58" s="25"/>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row>
    <row r="59" spans="2:72" s="101" customFormat="1" ht="11.55" customHeight="1">
      <c r="B59" s="255" t="s">
        <v>732</v>
      </c>
      <c r="C59" s="255"/>
      <c r="D59" s="256" t="s">
        <v>9</v>
      </c>
      <c r="E59" s="255"/>
      <c r="F59" s="255"/>
      <c r="G59" s="255"/>
      <c r="H59" s="285">
        <f>H52</f>
        <v>3500000</v>
      </c>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row>
    <row r="60" spans="2:72" s="101" customFormat="1" ht="11.55" customHeight="1">
      <c r="B60" s="152"/>
      <c r="C60" s="152"/>
      <c r="D60" s="150"/>
      <c r="E60" s="152"/>
      <c r="F60" s="152"/>
      <c r="G60" s="152"/>
      <c r="H60" s="151"/>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row>
    <row r="61" spans="2:72" s="101" customFormat="1" ht="11.55" customHeight="1">
      <c r="B61" s="149"/>
      <c r="C61" s="149"/>
      <c r="D61" s="150"/>
      <c r="E61" s="149"/>
      <c r="F61" s="149"/>
      <c r="G61" s="149"/>
      <c r="H61" s="151"/>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row>
    <row r="62" spans="2:72" s="101" customFormat="1" ht="11.55" customHeight="1">
      <c r="B62" s="152"/>
      <c r="C62" s="152"/>
      <c r="D62" s="150"/>
      <c r="E62" s="152"/>
      <c r="F62" s="152"/>
      <c r="G62" s="152"/>
      <c r="H62" s="151"/>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row>
    <row r="63" spans="2:72" s="101" customFormat="1" ht="11.55" customHeight="1">
      <c r="B63" s="149"/>
      <c r="C63" s="149"/>
      <c r="D63" s="150"/>
      <c r="E63" s="149"/>
      <c r="F63" s="149"/>
      <c r="G63" s="149"/>
      <c r="H63" s="151"/>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row>
    <row r="64" spans="2:72" s="101" customFormat="1" ht="11.55" customHeight="1">
      <c r="B64" s="152"/>
      <c r="C64" s="152"/>
      <c r="D64" s="150"/>
      <c r="E64" s="152"/>
      <c r="F64" s="152"/>
      <c r="G64" s="152"/>
      <c r="H64" s="151"/>
      <c r="I64" s="103"/>
      <c r="J64" s="136"/>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row>
    <row r="65" spans="2:72" s="101" customFormat="1" ht="11.55" customHeight="1">
      <c r="B65" s="149"/>
      <c r="C65" s="149"/>
      <c r="D65" s="150"/>
      <c r="E65" s="149"/>
      <c r="F65" s="149"/>
      <c r="G65" s="149"/>
      <c r="H65" s="151"/>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row>
    <row r="66" spans="2:72" s="101" customFormat="1" ht="11.55" customHeight="1">
      <c r="B66" s="152"/>
      <c r="C66" s="152"/>
      <c r="D66" s="150"/>
      <c r="E66" s="152"/>
      <c r="F66" s="152"/>
      <c r="G66" s="152"/>
      <c r="H66" s="151"/>
      <c r="I66" s="147"/>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row>
    <row r="67" spans="2:72" s="101" customFormat="1" ht="14.4">
      <c r="B67" s="149"/>
      <c r="C67" s="149"/>
      <c r="D67" s="150"/>
      <c r="E67" s="149"/>
      <c r="F67" s="149"/>
      <c r="G67" s="149"/>
      <c r="H67" s="151"/>
      <c r="I67" s="147"/>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row>
    <row r="68" spans="2:72" s="101" customFormat="1" ht="11.55" customHeight="1">
      <c r="B68" s="149"/>
      <c r="C68" s="149"/>
      <c r="D68" s="150"/>
      <c r="E68" s="149"/>
      <c r="F68" s="149"/>
      <c r="G68" s="149"/>
      <c r="H68" s="151"/>
      <c r="I68" s="147"/>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row>
    <row r="69" spans="2:72" s="101" customFormat="1" ht="11.55" customHeight="1">
      <c r="B69" s="149"/>
      <c r="C69" s="149"/>
      <c r="D69" s="150"/>
      <c r="E69" s="149"/>
      <c r="F69" s="149"/>
      <c r="G69" s="149"/>
      <c r="H69" s="151"/>
      <c r="I69" s="147"/>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row>
    <row r="70" spans="2:72" s="101" customFormat="1" ht="11.55" customHeight="1">
      <c r="B70" s="152"/>
      <c r="C70" s="152"/>
      <c r="D70" s="150"/>
      <c r="E70" s="152"/>
      <c r="F70" s="152"/>
      <c r="G70" s="152"/>
      <c r="H70" s="151"/>
      <c r="I70" s="147"/>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row>
    <row r="71" spans="2:72" s="101" customFormat="1" ht="11.55" customHeight="1">
      <c r="B71" s="149"/>
      <c r="C71" s="149"/>
      <c r="D71" s="150"/>
      <c r="E71" s="149"/>
      <c r="F71" s="149"/>
      <c r="G71" s="149"/>
      <c r="H71" s="151"/>
      <c r="I71" s="147"/>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row>
    <row r="72" spans="2:72" s="101" customFormat="1" ht="11.55" customHeight="1">
      <c r="B72" s="149"/>
      <c r="C72" s="235"/>
      <c r="D72" s="150"/>
      <c r="E72" s="236"/>
      <c r="F72" s="149"/>
      <c r="G72" s="149"/>
      <c r="H72" s="151"/>
      <c r="I72" s="147"/>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row>
    <row r="73" spans="2:72" s="101" customFormat="1" ht="11.55" customHeight="1">
      <c r="B73" s="149"/>
      <c r="C73" s="149"/>
      <c r="D73" s="237"/>
      <c r="E73" s="149"/>
      <c r="F73" s="149"/>
      <c r="G73" s="149"/>
      <c r="H73" s="151"/>
      <c r="I73" s="147"/>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row>
    <row r="74" spans="2:72" s="101" customFormat="1" ht="11.55" customHeight="1">
      <c r="B74" s="152"/>
      <c r="C74" s="152"/>
      <c r="D74" s="150"/>
      <c r="E74" s="152"/>
      <c r="F74" s="152"/>
      <c r="G74" s="152"/>
      <c r="H74" s="151"/>
      <c r="I74" s="147"/>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row>
    <row r="75" spans="2:72" s="101" customFormat="1" ht="11.55" customHeight="1">
      <c r="B75" s="149"/>
      <c r="C75" s="149"/>
      <c r="D75" s="120"/>
      <c r="E75" s="149"/>
      <c r="F75" s="149"/>
      <c r="G75" s="149"/>
      <c r="H75" s="151"/>
      <c r="I75" s="147"/>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row>
    <row r="76" spans="2:72" s="101" customFormat="1" ht="11.55" customHeight="1">
      <c r="B76" s="152"/>
      <c r="C76" s="152"/>
      <c r="D76" s="150"/>
      <c r="E76" s="152"/>
      <c r="F76" s="152"/>
      <c r="G76" s="152"/>
      <c r="H76" s="151"/>
      <c r="I76" s="147"/>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row>
    <row r="77" spans="2:72" s="101" customFormat="1" ht="11.55" customHeight="1">
      <c r="B77" s="149"/>
      <c r="C77" s="149"/>
      <c r="D77" s="150"/>
      <c r="E77" s="149"/>
      <c r="F77" s="149"/>
      <c r="G77" s="149"/>
      <c r="H77" s="151"/>
      <c r="I77" s="147"/>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row>
    <row r="78" spans="2:72" s="101" customFormat="1" ht="11.55" customHeight="1">
      <c r="B78" s="152"/>
      <c r="C78" s="152"/>
      <c r="D78" s="150"/>
      <c r="E78" s="152"/>
      <c r="F78" s="152"/>
      <c r="G78" s="152"/>
      <c r="H78" s="151"/>
      <c r="I78" s="147"/>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row>
    <row r="79" spans="2:72" s="101" customFormat="1" ht="11.55" customHeight="1">
      <c r="B79" s="149"/>
      <c r="C79" s="149"/>
      <c r="D79" s="150"/>
      <c r="E79" s="149"/>
      <c r="F79" s="149"/>
      <c r="G79" s="149"/>
      <c r="H79" s="151"/>
      <c r="I79" s="147"/>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row>
    <row r="80" spans="2:72" s="101" customFormat="1" ht="11.55" customHeight="1">
      <c r="B80" s="152"/>
      <c r="C80" s="152"/>
      <c r="D80" s="150"/>
      <c r="E80" s="152"/>
      <c r="F80" s="152"/>
      <c r="G80" s="152"/>
      <c r="H80" s="151"/>
      <c r="I80" s="147"/>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row>
    <row r="81" spans="2:72" s="101" customFormat="1" ht="11.55" customHeight="1">
      <c r="B81" s="149"/>
      <c r="C81" s="149"/>
      <c r="D81" s="150"/>
      <c r="E81" s="149"/>
      <c r="F81" s="149"/>
      <c r="G81" s="149"/>
      <c r="H81" s="151"/>
      <c r="I81" s="147"/>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row>
    <row r="82" spans="2:72" s="101" customFormat="1" ht="11.55" customHeight="1">
      <c r="B82" s="152"/>
      <c r="C82" s="152"/>
      <c r="D82" s="150"/>
      <c r="E82" s="152"/>
      <c r="F82" s="152"/>
      <c r="G82" s="152"/>
      <c r="H82" s="151"/>
      <c r="I82" s="147"/>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row>
    <row r="83" spans="2:72" s="101" customFormat="1" ht="11.55" customHeight="1">
      <c r="B83" s="149"/>
      <c r="C83" s="149"/>
      <c r="D83" s="150"/>
      <c r="E83" s="149"/>
      <c r="F83" s="149"/>
      <c r="G83" s="149"/>
      <c r="H83" s="151"/>
      <c r="I83" s="147"/>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row>
    <row r="84" spans="2:72" s="101" customFormat="1" ht="11.55" customHeight="1">
      <c r="B84" s="149"/>
      <c r="C84" s="149"/>
      <c r="D84" s="150"/>
      <c r="E84" s="149"/>
      <c r="F84" s="149"/>
      <c r="G84" s="149"/>
      <c r="H84" s="151"/>
      <c r="I84" s="147"/>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row>
    <row r="85" spans="2:72" s="101" customFormat="1" ht="11.55" customHeight="1">
      <c r="B85" s="149"/>
      <c r="C85" s="149"/>
      <c r="D85" s="150"/>
      <c r="E85" s="149"/>
      <c r="F85" s="149"/>
      <c r="G85" s="149"/>
      <c r="H85" s="151"/>
      <c r="I85" s="147"/>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row>
    <row r="86" spans="2:72" s="101" customFormat="1" ht="11.55" customHeight="1">
      <c r="B86" s="152"/>
      <c r="C86" s="152"/>
      <c r="D86" s="150"/>
      <c r="E86" s="152"/>
      <c r="F86" s="152"/>
      <c r="G86" s="152"/>
      <c r="H86" s="151"/>
      <c r="I86" s="147"/>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row>
    <row r="87" spans="2:72" s="101" customFormat="1" ht="11.55" customHeight="1">
      <c r="B87" s="149"/>
      <c r="C87" s="149"/>
      <c r="D87" s="150"/>
      <c r="E87" s="149"/>
      <c r="F87" s="149"/>
      <c r="G87" s="149"/>
      <c r="H87" s="151"/>
      <c r="I87" s="147"/>
      <c r="J87" s="233"/>
      <c r="K87" s="234"/>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row>
    <row r="88" spans="2:72" s="101" customFormat="1" ht="11.55" customHeight="1">
      <c r="B88" s="152"/>
      <c r="C88" s="152"/>
      <c r="D88" s="150"/>
      <c r="E88" s="152"/>
      <c r="F88" s="152"/>
      <c r="G88" s="152"/>
      <c r="H88" s="151"/>
      <c r="I88" s="147"/>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row>
    <row r="89" spans="2:72" s="101" customFormat="1" ht="11.55" customHeight="1">
      <c r="B89" s="149"/>
      <c r="C89" s="149"/>
      <c r="D89" s="150"/>
      <c r="E89" s="149"/>
      <c r="F89" s="149"/>
      <c r="G89" s="149"/>
      <c r="H89" s="151"/>
      <c r="I89" s="147"/>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row>
    <row r="90" spans="2:72" s="101" customFormat="1" ht="11.55" customHeight="1">
      <c r="B90" s="152"/>
      <c r="C90" s="152"/>
      <c r="D90" s="150"/>
      <c r="E90" s="152"/>
      <c r="F90" s="152"/>
      <c r="G90" s="152"/>
      <c r="H90" s="151"/>
      <c r="I90" s="147"/>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row>
    <row r="91" spans="2:72" s="101" customFormat="1" ht="11.55" customHeight="1">
      <c r="B91" s="149"/>
      <c r="C91" s="149"/>
      <c r="D91" s="150"/>
      <c r="E91" s="149"/>
      <c r="F91" s="149"/>
      <c r="G91" s="149"/>
      <c r="H91" s="151"/>
      <c r="I91" s="147"/>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row>
    <row r="92" spans="2:72" s="101" customFormat="1" ht="11.55" customHeight="1">
      <c r="B92" s="152"/>
      <c r="C92" s="152"/>
      <c r="D92" s="150"/>
      <c r="E92" s="152"/>
      <c r="F92" s="152"/>
      <c r="G92" s="152"/>
      <c r="H92" s="151"/>
      <c r="I92" s="147"/>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row>
    <row r="93" spans="2:72" s="101" customFormat="1" ht="11.55" customHeight="1">
      <c r="B93" s="149"/>
      <c r="C93" s="149"/>
      <c r="D93" s="150"/>
      <c r="E93" s="149"/>
      <c r="F93" s="149"/>
      <c r="G93" s="149"/>
      <c r="H93" s="151"/>
      <c r="I93" s="147"/>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row>
    <row r="94" spans="2:72" s="101" customFormat="1" ht="11.55" customHeight="1">
      <c r="B94" s="152"/>
      <c r="C94" s="152"/>
      <c r="D94" s="150"/>
      <c r="E94" s="152"/>
      <c r="F94" s="152"/>
      <c r="G94" s="152"/>
      <c r="H94" s="154"/>
      <c r="I94" s="147"/>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row>
    <row r="95" spans="2:72" s="101" customFormat="1" ht="11.55" customHeight="1">
      <c r="B95" s="149"/>
      <c r="C95" s="149"/>
      <c r="D95" s="150"/>
      <c r="E95" s="149"/>
      <c r="F95" s="149"/>
      <c r="G95" s="149"/>
      <c r="H95" s="151"/>
      <c r="I95" s="147"/>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row>
    <row r="96" spans="2:72" s="101" customFormat="1" ht="11.55" customHeight="1">
      <c r="B96" s="152"/>
      <c r="C96" s="152"/>
      <c r="D96" s="152"/>
      <c r="E96" s="152"/>
      <c r="F96" s="152"/>
      <c r="G96" s="152"/>
      <c r="H96" s="154"/>
      <c r="I96" s="147"/>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row>
    <row r="97" spans="1:72" s="48" customFormat="1" ht="11.55" customHeight="1">
      <c r="B97" s="149"/>
      <c r="C97" s="149"/>
      <c r="D97" s="149"/>
      <c r="E97" s="149"/>
      <c r="F97" s="149"/>
      <c r="G97" s="149"/>
      <c r="H97" s="153"/>
      <c r="I97" s="147"/>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row>
    <row r="98" spans="1:72" s="35" customFormat="1" ht="11.55" customHeight="1">
      <c r="B98" s="152"/>
      <c r="C98" s="152"/>
      <c r="D98" s="152"/>
      <c r="E98" s="152"/>
      <c r="F98" s="152"/>
      <c r="G98" s="152"/>
      <c r="H98" s="154"/>
      <c r="I98" s="14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row>
    <row r="99" spans="1:72" s="35" customFormat="1" ht="11.55" customHeight="1">
      <c r="B99" s="152"/>
      <c r="C99" s="152"/>
      <c r="D99" s="152"/>
      <c r="E99" s="152"/>
      <c r="F99" s="152"/>
      <c r="G99" s="152"/>
      <c r="H99" s="154"/>
      <c r="I99" s="14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row>
    <row r="100" spans="1:72" s="48" customFormat="1" ht="11.55" customHeight="1">
      <c r="B100" s="149"/>
      <c r="C100" s="149"/>
      <c r="D100" s="149"/>
      <c r="E100" s="149"/>
      <c r="F100" s="149"/>
      <c r="G100" s="149"/>
      <c r="H100" s="153"/>
      <c r="I100" s="147"/>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row>
    <row r="101" spans="1:72" s="101" customFormat="1" ht="11.55" customHeight="1">
      <c r="B101" s="149"/>
      <c r="C101" s="149"/>
      <c r="D101" s="149"/>
      <c r="E101" s="149"/>
      <c r="F101" s="149"/>
      <c r="G101" s="149"/>
      <c r="H101" s="153"/>
      <c r="I101" s="147"/>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row>
    <row r="102" spans="1:72" s="101" customFormat="1" ht="11.55" customHeight="1">
      <c r="B102" s="149"/>
      <c r="C102" s="149"/>
      <c r="D102" s="149"/>
      <c r="E102" s="149"/>
      <c r="F102" s="149"/>
      <c r="G102" s="149"/>
      <c r="H102" s="153"/>
      <c r="I102" s="147"/>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row>
    <row r="103" spans="1:72" s="101" customFormat="1" ht="11.55" customHeight="1">
      <c r="A103" s="101">
        <v>1729</v>
      </c>
      <c r="B103" s="149"/>
      <c r="C103" s="149"/>
      <c r="D103" s="149"/>
      <c r="E103" s="149"/>
      <c r="F103" s="149"/>
      <c r="G103" s="149"/>
      <c r="H103" s="153"/>
      <c r="I103" s="147"/>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row>
    <row r="104" spans="1:72" s="101" customFormat="1" ht="11.55" customHeight="1">
      <c r="B104" s="149"/>
      <c r="C104" s="149"/>
      <c r="D104" s="149"/>
      <c r="E104" s="149"/>
      <c r="F104" s="149"/>
      <c r="G104" s="149"/>
      <c r="H104" s="153"/>
      <c r="I104" s="147"/>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row>
    <row r="105" spans="1:72" s="101" customFormat="1" ht="11.55" customHeight="1">
      <c r="A105" s="101">
        <v>1730</v>
      </c>
      <c r="B105" s="149"/>
      <c r="C105" s="149"/>
      <c r="D105" s="149"/>
      <c r="E105" s="149"/>
      <c r="F105" s="149"/>
      <c r="G105" s="149"/>
      <c r="H105" s="153"/>
      <c r="I105" s="147"/>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row>
    <row r="106" spans="1:72" s="101" customFormat="1" ht="11.55" customHeight="1">
      <c r="B106" s="149"/>
      <c r="C106" s="149"/>
      <c r="D106" s="149"/>
      <c r="E106" s="149"/>
      <c r="F106" s="149"/>
      <c r="G106" s="149"/>
      <c r="H106" s="153"/>
      <c r="I106" s="147"/>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row>
    <row r="107" spans="1:72" s="101" customFormat="1" ht="11.55" customHeight="1">
      <c r="A107" s="101">
        <v>1732</v>
      </c>
      <c r="B107" s="149"/>
      <c r="C107" s="149"/>
      <c r="D107" s="149"/>
      <c r="E107" s="149"/>
      <c r="F107" s="149"/>
      <c r="G107" s="149"/>
      <c r="H107" s="153"/>
      <c r="I107" s="147"/>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row>
    <row r="108" spans="1:72" s="101" customFormat="1" ht="11.55" customHeight="1">
      <c r="B108" s="149"/>
      <c r="C108" s="149"/>
      <c r="D108" s="149"/>
      <c r="E108" s="149"/>
      <c r="F108" s="149"/>
      <c r="G108" s="149"/>
      <c r="H108" s="153"/>
      <c r="I108" s="147"/>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row>
    <row r="109" spans="1:72" s="101" customFormat="1" ht="11.55" customHeight="1">
      <c r="B109" s="149"/>
      <c r="C109" s="149"/>
      <c r="D109" s="149"/>
      <c r="E109" s="149"/>
      <c r="F109" s="149"/>
      <c r="G109" s="149"/>
      <c r="H109" s="153"/>
      <c r="I109" s="147"/>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row>
    <row r="110" spans="1:72" s="101" customFormat="1" ht="11.55" customHeight="1">
      <c r="B110" s="149"/>
      <c r="C110" s="149"/>
      <c r="D110" s="149"/>
      <c r="E110" s="149"/>
      <c r="F110" s="149"/>
      <c r="G110" s="149"/>
      <c r="H110" s="153"/>
      <c r="I110" s="147"/>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row>
    <row r="111" spans="1:72" s="101" customFormat="1" ht="11.55" customHeight="1">
      <c r="B111" s="149"/>
      <c r="C111" s="149"/>
      <c r="D111" s="149"/>
      <c r="E111" s="149"/>
      <c r="F111" s="149"/>
      <c r="G111" s="149"/>
      <c r="H111" s="153"/>
      <c r="I111" s="147"/>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row>
    <row r="112" spans="1:72" s="101" customFormat="1" ht="11.55" customHeight="1">
      <c r="B112" s="149"/>
      <c r="C112" s="149"/>
      <c r="D112" s="149"/>
      <c r="E112" s="149"/>
      <c r="F112" s="149"/>
      <c r="G112" s="149"/>
      <c r="H112" s="153"/>
      <c r="I112" s="147"/>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row>
    <row r="113" spans="2:72" s="101" customFormat="1" ht="11.55" customHeight="1">
      <c r="B113" s="149"/>
      <c r="C113" s="149"/>
      <c r="D113" s="149"/>
      <c r="E113" s="149"/>
      <c r="F113" s="149"/>
      <c r="G113" s="149"/>
      <c r="H113" s="153"/>
      <c r="I113" s="147"/>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row>
    <row r="114" spans="2:72" s="101" customFormat="1" ht="11.55" customHeight="1">
      <c r="B114" s="149"/>
      <c r="C114" s="149"/>
      <c r="D114" s="149"/>
      <c r="E114" s="149"/>
      <c r="F114" s="149"/>
      <c r="G114" s="149"/>
      <c r="H114" s="153"/>
      <c r="I114" s="147"/>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row>
    <row r="115" spans="2:72" s="101" customFormat="1" ht="11.55" customHeight="1">
      <c r="B115" s="149"/>
      <c r="C115" s="149"/>
      <c r="D115" s="149"/>
      <c r="E115" s="149"/>
      <c r="F115" s="149"/>
      <c r="G115" s="149"/>
      <c r="H115" s="153"/>
      <c r="I115" s="147"/>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row>
    <row r="116" spans="2:72" s="101" customFormat="1" ht="11.55" customHeight="1">
      <c r="B116" s="149"/>
      <c r="C116" s="149"/>
      <c r="D116" s="149"/>
      <c r="E116" s="149"/>
      <c r="F116" s="149"/>
      <c r="G116" s="149"/>
      <c r="H116" s="153"/>
      <c r="I116" s="147"/>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row>
    <row r="117" spans="2:72" s="101" customFormat="1" ht="11.55" customHeight="1">
      <c r="B117" s="149"/>
      <c r="C117" s="149"/>
      <c r="D117" s="149"/>
      <c r="E117" s="149"/>
      <c r="F117" s="149"/>
      <c r="G117" s="149"/>
      <c r="H117" s="153"/>
      <c r="I117" s="147"/>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row>
    <row r="118" spans="2:72" s="101" customFormat="1" ht="11.55" customHeight="1">
      <c r="B118" s="152"/>
      <c r="C118" s="152"/>
      <c r="D118" s="152"/>
      <c r="E118" s="152"/>
      <c r="F118" s="152"/>
      <c r="G118" s="152"/>
      <c r="H118" s="154"/>
      <c r="I118" s="147"/>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row>
    <row r="119" spans="2:72" s="101" customFormat="1" ht="11.55" customHeight="1">
      <c r="B119" s="149"/>
      <c r="C119" s="149"/>
      <c r="D119" s="149"/>
      <c r="E119" s="149"/>
      <c r="F119" s="149"/>
      <c r="G119" s="149"/>
      <c r="H119" s="153"/>
      <c r="I119" s="147"/>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row>
    <row r="120" spans="2:72" s="101" customFormat="1" ht="11.55" customHeight="1">
      <c r="B120" s="152"/>
      <c r="C120" s="152"/>
      <c r="D120" s="152"/>
      <c r="E120" s="152"/>
      <c r="F120" s="152"/>
      <c r="G120" s="152"/>
      <c r="H120" s="154"/>
      <c r="I120" s="147"/>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row>
    <row r="121" spans="2:72" s="101" customFormat="1" ht="11.55" customHeight="1">
      <c r="B121" s="149"/>
      <c r="C121" s="149"/>
      <c r="D121" s="149"/>
      <c r="E121" s="149"/>
      <c r="F121" s="149"/>
      <c r="G121" s="149"/>
      <c r="H121" s="153"/>
      <c r="I121" s="147"/>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row>
    <row r="122" spans="2:72" s="101" customFormat="1" ht="11.55" customHeight="1">
      <c r="B122" s="115"/>
      <c r="C122" s="115"/>
      <c r="D122" s="115"/>
      <c r="E122" s="115"/>
      <c r="F122" s="152"/>
      <c r="G122" s="115"/>
      <c r="H122" s="154"/>
      <c r="I122" s="147"/>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row>
    <row r="123" spans="2:72" s="101" customFormat="1" ht="11.55" customHeight="1">
      <c r="B123" s="114"/>
      <c r="C123" s="114"/>
      <c r="D123" s="143" t="s">
        <v>109</v>
      </c>
      <c r="E123" s="155"/>
      <c r="F123" s="269"/>
      <c r="G123" s="155"/>
      <c r="H123" s="70">
        <f>SUM(H59:H122)</f>
        <v>3500000</v>
      </c>
      <c r="I123" s="147"/>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row>
    <row r="124" spans="2:72" s="101" customFormat="1" ht="11.55" customHeight="1">
      <c r="B124" s="115"/>
      <c r="C124" s="115"/>
      <c r="D124" s="125"/>
      <c r="E124" s="156"/>
      <c r="F124" s="270"/>
      <c r="G124" s="156"/>
      <c r="H124" s="73"/>
      <c r="I124" s="147"/>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row>
    <row r="125" spans="2:72" s="101" customFormat="1" ht="11.55" customHeight="1">
      <c r="B125" s="127"/>
      <c r="C125" s="159"/>
      <c r="D125" s="375" t="s">
        <v>742</v>
      </c>
      <c r="E125" s="375"/>
      <c r="F125" s="375"/>
      <c r="G125" s="106"/>
      <c r="H125" s="79">
        <f>H123</f>
        <v>3500000</v>
      </c>
      <c r="I125" s="147"/>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row>
    <row r="126" spans="2:72" s="101" customFormat="1" ht="11.55" customHeight="1">
      <c r="B126" s="140"/>
      <c r="C126" s="139"/>
      <c r="D126" s="238"/>
      <c r="E126" s="238"/>
      <c r="F126" s="286"/>
      <c r="G126" s="141"/>
      <c r="H126" s="94"/>
      <c r="I126" s="147"/>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row>
  </sheetData>
  <sheetProtection algorithmName="SHA-512" hashValue="x9TMmEGKfbYza2ToAcjM7GRV+JoUghH98hlFA8BZsqlnIQNHtrNJ+NTKmayJgOJWUqZKozr+wvhtAS6AGU3Zbw==" saltValue="/NQi2GQHWC0MwEU7mz7JnA==" spinCount="100000" sheet="1" objects="1" scenarios="1"/>
  <mergeCells count="1">
    <mergeCell ref="D125:F125"/>
  </mergeCells>
  <printOptions horizontalCentered="1"/>
  <pageMargins left="0.7" right="0.7" top="0.75" bottom="0.75" header="0.3" footer="0.3"/>
  <pageSetup paperSize="9" scale="85" orientation="portrait" r:id="rId1"/>
  <rowBreaks count="2" manualBreakCount="2">
    <brk id="53" min="1" max="7" man="1"/>
    <brk id="9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625D-3CDE-4D49-91C7-5BFDD8CE6684}">
  <sheetPr codeName="Sheet5"/>
  <dimension ref="A1:BT69"/>
  <sheetViews>
    <sheetView showGridLines="0" view="pageBreakPreview" topLeftCell="B4" zoomScale="145" zoomScaleNormal="100" zoomScaleSheetLayoutView="145" workbookViewId="0">
      <selection activeCell="I14" sqref="I14"/>
    </sheetView>
  </sheetViews>
  <sheetFormatPr defaultColWidth="9.21875" defaultRowHeight="11.55" customHeight="1"/>
  <cols>
    <col min="1" max="1" width="5.44140625" style="80" hidden="1" customWidth="1"/>
    <col min="2" max="2" width="8.21875" style="80" customWidth="1"/>
    <col min="3" max="3" width="4.21875" style="80" customWidth="1"/>
    <col min="4" max="4" width="38.77734375" style="80" customWidth="1"/>
    <col min="5" max="5" width="8.88671875" style="81" customWidth="1"/>
    <col min="6" max="6" width="13.44140625" style="81" customWidth="1"/>
    <col min="7" max="7" width="13.44140625" style="82" customWidth="1"/>
    <col min="8" max="8" width="14" style="83" customWidth="1"/>
    <col min="9" max="9" width="9.21875" style="77"/>
    <col min="10" max="10" width="16.33203125" style="77" bestFit="1" customWidth="1"/>
    <col min="11" max="11" width="12.44140625" style="77" bestFit="1" customWidth="1"/>
    <col min="12" max="12" width="12.21875" style="77" bestFit="1" customWidth="1"/>
    <col min="13" max="13" width="10.5546875" style="77" bestFit="1" customWidth="1"/>
    <col min="14" max="72" width="9.21875" style="77"/>
    <col min="73" max="16384" width="9.21875" style="80"/>
  </cols>
  <sheetData>
    <row r="1" spans="2:72" s="27" customFormat="1" ht="11.55" customHeight="1">
      <c r="B1" s="92" t="s">
        <v>190</v>
      </c>
      <c r="C1" s="32"/>
      <c r="D1" s="32"/>
      <c r="E1" s="33"/>
      <c r="F1" s="33"/>
      <c r="G1" s="34"/>
      <c r="H1" s="35"/>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2:72" s="27" customFormat="1" ht="11.55" customHeight="1">
      <c r="B2" s="92" t="s">
        <v>740</v>
      </c>
      <c r="C2" s="32"/>
      <c r="D2" s="32"/>
      <c r="E2" s="33"/>
      <c r="F2" s="33"/>
      <c r="G2" s="34"/>
      <c r="H2" s="35"/>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2:72" s="27" customFormat="1" ht="11.55" customHeight="1">
      <c r="B3" s="36"/>
      <c r="C3" s="56"/>
      <c r="E3" s="37"/>
      <c r="F3" s="37"/>
      <c r="G3" s="38"/>
      <c r="H3" s="48"/>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2:72" s="27" customFormat="1" ht="11.55" customHeight="1">
      <c r="B4" s="7" t="s">
        <v>106</v>
      </c>
      <c r="C4" s="28" t="s">
        <v>107</v>
      </c>
      <c r="D4" s="7" t="s">
        <v>108</v>
      </c>
      <c r="E4" s="7" t="s">
        <v>107</v>
      </c>
      <c r="F4" s="7" t="s">
        <v>107</v>
      </c>
      <c r="G4" s="8" t="s">
        <v>107</v>
      </c>
      <c r="H4" s="9" t="s">
        <v>7</v>
      </c>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2:72" s="27" customFormat="1" ht="11.55" customHeight="1">
      <c r="B5" s="24"/>
      <c r="C5" s="19"/>
      <c r="D5" s="57" t="s">
        <v>105</v>
      </c>
      <c r="E5" s="21"/>
      <c r="F5" s="21"/>
      <c r="G5" s="14"/>
      <c r="H5" s="25"/>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2:72" s="27" customFormat="1" ht="11.55" customHeight="1">
      <c r="B6" s="58" t="s">
        <v>734</v>
      </c>
      <c r="C6" s="58"/>
      <c r="D6" s="59" t="s">
        <v>9</v>
      </c>
      <c r="E6" s="58"/>
      <c r="F6" s="15"/>
      <c r="G6" s="58"/>
      <c r="H6" s="60">
        <f>'Section A - P&amp;Gs'!H329</f>
        <v>23343000</v>
      </c>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2:72" s="27" customFormat="1" ht="11.55" customHeight="1">
      <c r="B7" s="61"/>
      <c r="C7" s="61"/>
      <c r="D7" s="30"/>
      <c r="E7" s="61"/>
      <c r="F7" s="4"/>
      <c r="G7" s="61"/>
      <c r="H7" s="6"/>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2:72" s="27" customFormat="1" ht="22.8">
      <c r="B8" s="29" t="s">
        <v>735</v>
      </c>
      <c r="C8" s="29"/>
      <c r="D8" s="30" t="s">
        <v>191</v>
      </c>
      <c r="E8" s="29"/>
      <c r="F8" s="26"/>
      <c r="G8" s="29"/>
      <c r="H8" s="6">
        <f>'Section B - Katherine St'!H1380</f>
        <v>5300000</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2:72" s="27" customFormat="1" ht="11.55" customHeight="1">
      <c r="B9" s="61"/>
      <c r="C9" s="61"/>
      <c r="D9" s="30"/>
      <c r="E9" s="61"/>
      <c r="F9" s="4"/>
      <c r="G9" s="61"/>
      <c r="H9" s="6"/>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2:72" s="27" customFormat="1" ht="11.55" customHeight="1">
      <c r="B10" s="29" t="s">
        <v>736</v>
      </c>
      <c r="C10" s="29"/>
      <c r="D10" s="30" t="s">
        <v>738</v>
      </c>
      <c r="E10" s="29"/>
      <c r="F10" s="26"/>
      <c r="G10" s="29"/>
      <c r="H10" s="6">
        <f>'Section C - Rivonia Rd'!H1028</f>
        <v>30000</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2:72" s="27" customFormat="1" ht="11.55" customHeight="1">
      <c r="B11" s="61"/>
      <c r="C11" s="61"/>
      <c r="D11" s="30"/>
      <c r="E11" s="61"/>
      <c r="F11" s="4"/>
      <c r="G11" s="61"/>
      <c r="H11" s="6"/>
      <c r="I11" s="11"/>
      <c r="J11" s="49"/>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2:72" s="27" customFormat="1" ht="11.55" customHeight="1">
      <c r="B12" s="29" t="s">
        <v>737</v>
      </c>
      <c r="C12" s="29"/>
      <c r="D12" s="30" t="s">
        <v>739</v>
      </c>
      <c r="E12" s="29"/>
      <c r="F12" s="26"/>
      <c r="G12" s="29"/>
      <c r="H12" s="6">
        <f>'Section D-Electrical (Rivonia)'!H123</f>
        <v>3500000</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2:72" s="27" customFormat="1" ht="11.55" customHeight="1">
      <c r="B13" s="61"/>
      <c r="C13" s="61"/>
      <c r="D13" s="30"/>
      <c r="E13" s="61"/>
      <c r="F13" s="4"/>
      <c r="G13" s="61"/>
      <c r="H13" s="6"/>
      <c r="I13" s="77"/>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2:72" s="27" customFormat="1" ht="14.4">
      <c r="B14" s="29"/>
      <c r="C14" s="29"/>
      <c r="D14" s="30"/>
      <c r="E14" s="29"/>
      <c r="F14" s="26"/>
      <c r="G14" s="29"/>
      <c r="H14" s="6"/>
      <c r="I14" s="7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2:72" s="27" customFormat="1" ht="11.55" customHeight="1">
      <c r="B15" s="29"/>
      <c r="C15" s="29"/>
      <c r="D15" s="30"/>
      <c r="E15" s="29"/>
      <c r="F15" s="26"/>
      <c r="G15" s="29"/>
      <c r="H15" s="6"/>
      <c r="I15" s="77"/>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2:72" s="27" customFormat="1" ht="11.55" customHeight="1">
      <c r="B16" s="29"/>
      <c r="C16" s="29"/>
      <c r="D16" s="30"/>
      <c r="E16" s="29"/>
      <c r="F16" s="26"/>
      <c r="G16" s="29"/>
      <c r="H16" s="6"/>
      <c r="I16" s="77"/>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2:72" s="27" customFormat="1" ht="11.55" customHeight="1">
      <c r="B17" s="61"/>
      <c r="C17" s="61"/>
      <c r="D17" s="30"/>
      <c r="E17" s="61"/>
      <c r="F17" s="4"/>
      <c r="G17" s="61"/>
      <c r="H17" s="6"/>
      <c r="I17" s="77"/>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2:72" s="27" customFormat="1" ht="11.55" customHeight="1">
      <c r="B18" s="29"/>
      <c r="C18" s="29"/>
      <c r="D18" s="30"/>
      <c r="E18" s="29"/>
      <c r="F18" s="26"/>
      <c r="G18" s="29"/>
      <c r="H18" s="6"/>
      <c r="I18" s="77"/>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2:72" s="27" customFormat="1" ht="11.55" customHeight="1">
      <c r="B19" s="29"/>
      <c r="C19" s="62"/>
      <c r="D19" s="30"/>
      <c r="E19" s="63"/>
      <c r="F19" s="26"/>
      <c r="G19" s="29"/>
      <c r="H19" s="6"/>
      <c r="I19" s="7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2:72" s="27" customFormat="1" ht="11.55" customHeight="1">
      <c r="B20" s="29"/>
      <c r="C20" s="29"/>
      <c r="D20" s="31"/>
      <c r="E20" s="29"/>
      <c r="F20" s="26"/>
      <c r="G20" s="29"/>
      <c r="H20" s="6"/>
      <c r="I20" s="77"/>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2:72" s="27" customFormat="1" ht="11.55" customHeight="1">
      <c r="B21" s="61"/>
      <c r="C21" s="61"/>
      <c r="D21" s="30"/>
      <c r="E21" s="61"/>
      <c r="F21" s="4"/>
      <c r="G21" s="61"/>
      <c r="H21" s="6"/>
      <c r="I21" s="77"/>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2:72" s="27" customFormat="1" ht="11.55" customHeight="1">
      <c r="B22" s="29"/>
      <c r="C22" s="29"/>
      <c r="D22" s="5"/>
      <c r="E22" s="29"/>
      <c r="F22" s="26"/>
      <c r="G22" s="29"/>
      <c r="H22" s="6"/>
      <c r="I22" s="77"/>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2:72" s="27" customFormat="1" ht="11.55" customHeight="1">
      <c r="B23" s="61"/>
      <c r="C23" s="61"/>
      <c r="D23" s="30"/>
      <c r="E23" s="61"/>
      <c r="F23" s="4"/>
      <c r="G23" s="61"/>
      <c r="H23" s="6"/>
      <c r="I23" s="77"/>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2:72" s="27" customFormat="1" ht="11.55" customHeight="1">
      <c r="B24" s="29"/>
      <c r="C24" s="29"/>
      <c r="D24" s="30"/>
      <c r="E24" s="29"/>
      <c r="F24" s="26"/>
      <c r="G24" s="29"/>
      <c r="H24" s="6"/>
      <c r="I24" s="77"/>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2:72" s="27" customFormat="1" ht="11.55" customHeight="1">
      <c r="B25" s="61"/>
      <c r="C25" s="61"/>
      <c r="D25" s="30"/>
      <c r="E25" s="61"/>
      <c r="F25" s="4"/>
      <c r="G25" s="61"/>
      <c r="H25" s="6"/>
      <c r="I25" s="7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2:72" s="27" customFormat="1" ht="11.55" customHeight="1">
      <c r="B26" s="29"/>
      <c r="C26" s="29"/>
      <c r="D26" s="30"/>
      <c r="E26" s="29"/>
      <c r="F26" s="26"/>
      <c r="G26" s="29"/>
      <c r="H26" s="6"/>
      <c r="I26" s="77"/>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2:72" s="27" customFormat="1" ht="11.55" customHeight="1">
      <c r="B27" s="61"/>
      <c r="C27" s="61"/>
      <c r="D27" s="30"/>
      <c r="E27" s="61"/>
      <c r="F27" s="4"/>
      <c r="G27" s="61"/>
      <c r="H27" s="6"/>
      <c r="I27" s="7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2:72" s="27" customFormat="1" ht="11.55" customHeight="1">
      <c r="B28" s="29"/>
      <c r="C28" s="29"/>
      <c r="D28" s="30"/>
      <c r="E28" s="29"/>
      <c r="F28" s="26"/>
      <c r="G28" s="29"/>
      <c r="H28" s="6"/>
      <c r="I28" s="77"/>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2:72" s="27" customFormat="1" ht="11.55" customHeight="1">
      <c r="B29" s="61"/>
      <c r="C29" s="61"/>
      <c r="D29" s="30"/>
      <c r="E29" s="61"/>
      <c r="F29" s="4"/>
      <c r="G29" s="61"/>
      <c r="H29" s="6"/>
      <c r="I29" s="77"/>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2:72" s="27" customFormat="1" ht="11.55" customHeight="1">
      <c r="B30" s="29"/>
      <c r="C30" s="29"/>
      <c r="D30" s="30"/>
      <c r="E30" s="29"/>
      <c r="F30" s="26"/>
      <c r="G30" s="29"/>
      <c r="H30" s="6"/>
      <c r="I30" s="77"/>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2:72" s="27" customFormat="1" ht="11.55" customHeight="1">
      <c r="B31" s="29"/>
      <c r="C31" s="29"/>
      <c r="D31" s="30"/>
      <c r="E31" s="29"/>
      <c r="F31" s="26"/>
      <c r="G31" s="29"/>
      <c r="H31" s="6"/>
      <c r="I31" s="77"/>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2:72" s="27" customFormat="1" ht="11.55" customHeight="1">
      <c r="B32" s="29"/>
      <c r="C32" s="29"/>
      <c r="D32" s="30"/>
      <c r="E32" s="29"/>
      <c r="F32" s="26"/>
      <c r="G32" s="29"/>
      <c r="H32" s="6"/>
      <c r="I32" s="77"/>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27" customFormat="1" ht="11.55" customHeight="1">
      <c r="B33" s="61"/>
      <c r="C33" s="61"/>
      <c r="D33" s="30"/>
      <c r="E33" s="61"/>
      <c r="F33" s="4"/>
      <c r="G33" s="61"/>
      <c r="H33" s="6"/>
      <c r="I33" s="77"/>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27" customFormat="1" ht="11.55" customHeight="1">
      <c r="B34" s="29"/>
      <c r="C34" s="29"/>
      <c r="D34" s="30"/>
      <c r="E34" s="29"/>
      <c r="F34" s="26"/>
      <c r="G34" s="29"/>
      <c r="H34" s="6"/>
      <c r="I34" s="77"/>
      <c r="J34" s="64"/>
      <c r="K34" s="65"/>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27" customFormat="1" ht="11.55" customHeight="1">
      <c r="B35" s="61"/>
      <c r="C35" s="61"/>
      <c r="D35" s="30"/>
      <c r="E35" s="61"/>
      <c r="F35" s="4"/>
      <c r="G35" s="61"/>
      <c r="H35" s="6"/>
      <c r="I35" s="77"/>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27" customFormat="1" ht="11.55" customHeight="1">
      <c r="B36" s="29"/>
      <c r="C36" s="29"/>
      <c r="D36" s="30"/>
      <c r="E36" s="29"/>
      <c r="F36" s="26"/>
      <c r="G36" s="29"/>
      <c r="H36" s="6"/>
      <c r="I36" s="77"/>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27" customFormat="1" ht="11.55" customHeight="1">
      <c r="B37" s="61"/>
      <c r="C37" s="61"/>
      <c r="D37" s="30"/>
      <c r="E37" s="61"/>
      <c r="F37" s="4"/>
      <c r="G37" s="61"/>
      <c r="H37" s="6"/>
      <c r="I37" s="77"/>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27" customFormat="1" ht="11.55" customHeight="1">
      <c r="B38" s="29"/>
      <c r="C38" s="29"/>
      <c r="D38" s="30"/>
      <c r="E38" s="29"/>
      <c r="F38" s="26"/>
      <c r="G38" s="29"/>
      <c r="H38" s="6"/>
      <c r="I38" s="77"/>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27" customFormat="1" ht="11.55" customHeight="1">
      <c r="B39" s="61"/>
      <c r="C39" s="61"/>
      <c r="D39" s="30"/>
      <c r="E39" s="61"/>
      <c r="F39" s="4"/>
      <c r="G39" s="61"/>
      <c r="H39" s="6"/>
      <c r="I39" s="77"/>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27" customFormat="1" ht="11.55" customHeight="1">
      <c r="B40" s="29"/>
      <c r="C40" s="29"/>
      <c r="D40" s="30"/>
      <c r="E40" s="29"/>
      <c r="F40" s="26"/>
      <c r="G40" s="29"/>
      <c r="H40" s="6"/>
      <c r="I40" s="77"/>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27" customFormat="1" ht="11.55" customHeight="1">
      <c r="B41" s="61"/>
      <c r="C41" s="61"/>
      <c r="D41" s="30"/>
      <c r="E41" s="61"/>
      <c r="F41" s="4"/>
      <c r="G41" s="61"/>
      <c r="H41" s="66"/>
      <c r="I41" s="77"/>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36" customFormat="1" ht="11.55" customHeight="1">
      <c r="B42" s="29"/>
      <c r="C42" s="29"/>
      <c r="D42" s="29"/>
      <c r="E42" s="29"/>
      <c r="F42" s="26"/>
      <c r="G42" s="29"/>
      <c r="H42" s="67"/>
      <c r="I42" s="7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row>
    <row r="43" spans="1:72" s="27" customFormat="1" ht="11.55" customHeight="1">
      <c r="B43" s="29"/>
      <c r="C43" s="29"/>
      <c r="D43" s="29"/>
      <c r="E43" s="29"/>
      <c r="F43" s="26"/>
      <c r="G43" s="29"/>
      <c r="H43" s="67"/>
      <c r="I43" s="77"/>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27" customFormat="1" ht="11.55" customHeight="1">
      <c r="B44" s="29"/>
      <c r="C44" s="29"/>
      <c r="D44" s="29"/>
      <c r="E44" s="29"/>
      <c r="F44" s="26"/>
      <c r="G44" s="29"/>
      <c r="H44" s="67"/>
      <c r="I44" s="77"/>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27" customFormat="1" ht="11.55" customHeight="1">
      <c r="A45" s="27">
        <v>1729</v>
      </c>
      <c r="B45" s="29"/>
      <c r="C45" s="29"/>
      <c r="D45" s="29"/>
      <c r="E45" s="29"/>
      <c r="F45" s="26"/>
      <c r="G45" s="29"/>
      <c r="H45" s="67"/>
      <c r="I45" s="77"/>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27" customFormat="1" ht="11.55" customHeight="1">
      <c r="B46" s="29"/>
      <c r="C46" s="29"/>
      <c r="D46" s="29"/>
      <c r="E46" s="29"/>
      <c r="F46" s="26"/>
      <c r="G46" s="29"/>
      <c r="H46" s="67"/>
      <c r="I46" s="77"/>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27" customFormat="1" ht="11.55" customHeight="1">
      <c r="A47" s="27">
        <v>1730</v>
      </c>
      <c r="B47" s="29"/>
      <c r="C47" s="29"/>
      <c r="D47" s="29"/>
      <c r="E47" s="29"/>
      <c r="F47" s="26"/>
      <c r="G47" s="29"/>
      <c r="H47" s="67"/>
      <c r="I47" s="77"/>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27" customFormat="1" ht="11.55" customHeight="1">
      <c r="B48" s="29"/>
      <c r="C48" s="29"/>
      <c r="D48" s="29"/>
      <c r="E48" s="29"/>
      <c r="F48" s="26"/>
      <c r="G48" s="29"/>
      <c r="H48" s="67"/>
      <c r="I48" s="77"/>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27" customFormat="1" ht="11.55" customHeight="1">
      <c r="A49" s="27">
        <v>1732</v>
      </c>
      <c r="B49" s="29"/>
      <c r="C49" s="29"/>
      <c r="D49" s="29"/>
      <c r="E49" s="29"/>
      <c r="F49" s="26"/>
      <c r="G49" s="29"/>
      <c r="H49" s="67"/>
      <c r="I49" s="77"/>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27" customFormat="1" ht="11.55" customHeight="1">
      <c r="B50" s="29"/>
      <c r="C50" s="29"/>
      <c r="D50" s="29"/>
      <c r="E50" s="29"/>
      <c r="F50" s="26"/>
      <c r="G50" s="29"/>
      <c r="H50" s="67"/>
      <c r="I50" s="77"/>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27" customFormat="1" ht="11.55" customHeight="1">
      <c r="B51" s="29"/>
      <c r="C51" s="29"/>
      <c r="D51" s="29"/>
      <c r="E51" s="29"/>
      <c r="F51" s="26"/>
      <c r="G51" s="29"/>
      <c r="H51" s="67"/>
      <c r="I51" s="77"/>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27" customFormat="1" ht="11.55" customHeight="1">
      <c r="B52" s="29"/>
      <c r="C52" s="29"/>
      <c r="D52" s="29"/>
      <c r="E52" s="29"/>
      <c r="F52" s="26"/>
      <c r="G52" s="29"/>
      <c r="H52" s="67"/>
      <c r="I52" s="77"/>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27" customFormat="1" ht="11.55" customHeight="1">
      <c r="B53" s="29"/>
      <c r="C53" s="29"/>
      <c r="D53" s="29"/>
      <c r="E53" s="29"/>
      <c r="F53" s="26"/>
      <c r="G53" s="29"/>
      <c r="H53" s="67"/>
      <c r="I53" s="77"/>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27" customFormat="1" ht="11.55" customHeight="1">
      <c r="B54" s="29"/>
      <c r="C54" s="29"/>
      <c r="D54" s="29"/>
      <c r="E54" s="29"/>
      <c r="F54" s="26"/>
      <c r="G54" s="29"/>
      <c r="H54" s="67"/>
      <c r="I54" s="77"/>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27" customFormat="1" ht="11.55" customHeight="1">
      <c r="B55" s="29"/>
      <c r="C55" s="29"/>
      <c r="D55" s="29"/>
      <c r="E55" s="29"/>
      <c r="F55" s="26"/>
      <c r="G55" s="29"/>
      <c r="H55" s="67"/>
      <c r="I55" s="77"/>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27" customFormat="1" ht="11.55" customHeight="1">
      <c r="B56" s="29"/>
      <c r="C56" s="29"/>
      <c r="D56" s="29"/>
      <c r="E56" s="29"/>
      <c r="F56" s="26"/>
      <c r="G56" s="29"/>
      <c r="H56" s="67"/>
      <c r="I56" s="77"/>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27" customFormat="1" ht="11.55" customHeight="1">
      <c r="B57" s="29"/>
      <c r="C57" s="29"/>
      <c r="D57" s="29"/>
      <c r="E57" s="29"/>
      <c r="F57" s="26"/>
      <c r="G57" s="29"/>
      <c r="H57" s="67"/>
      <c r="I57" s="77"/>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27" customFormat="1" ht="11.55" customHeight="1">
      <c r="B58" s="29"/>
      <c r="C58" s="29"/>
      <c r="D58" s="29"/>
      <c r="E58" s="29"/>
      <c r="F58" s="26"/>
      <c r="G58" s="29"/>
      <c r="H58" s="67"/>
      <c r="I58" s="77"/>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27" customFormat="1" ht="11.55" customHeight="1">
      <c r="B59" s="29"/>
      <c r="C59" s="29"/>
      <c r="D59" s="29"/>
      <c r="E59" s="29"/>
      <c r="F59" s="26"/>
      <c r="G59" s="29"/>
      <c r="H59" s="67"/>
      <c r="I59" s="77"/>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27" customFormat="1" ht="11.55" customHeight="1">
      <c r="B60" s="61"/>
      <c r="C60" s="61"/>
      <c r="D60" s="61"/>
      <c r="E60" s="61"/>
      <c r="F60" s="4"/>
      <c r="G60" s="61"/>
      <c r="H60" s="66"/>
      <c r="I60" s="77"/>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27" customFormat="1" ht="11.55" customHeight="1">
      <c r="B61" s="29"/>
      <c r="C61" s="29"/>
      <c r="D61" s="29"/>
      <c r="E61" s="29"/>
      <c r="F61" s="26"/>
      <c r="G61" s="29"/>
      <c r="H61" s="67"/>
      <c r="I61" s="77"/>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27" customFormat="1" ht="11.55" customHeight="1">
      <c r="B62" s="61"/>
      <c r="C62" s="61"/>
      <c r="D62" s="61"/>
      <c r="E62" s="61"/>
      <c r="F62" s="4"/>
      <c r="G62" s="61"/>
      <c r="H62" s="66"/>
      <c r="I62" s="77"/>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27" customFormat="1" ht="11.55" customHeight="1">
      <c r="B63" s="29"/>
      <c r="C63" s="29"/>
      <c r="D63" s="29"/>
      <c r="E63" s="29"/>
      <c r="F63" s="26"/>
      <c r="G63" s="29"/>
      <c r="H63" s="67"/>
      <c r="I63" s="77"/>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row>
    <row r="64" spans="1:72" s="27" customFormat="1" ht="11.55" customHeight="1">
      <c r="B64" s="4"/>
      <c r="C64" s="4"/>
      <c r="D64" s="4"/>
      <c r="E64" s="4"/>
      <c r="F64" s="4"/>
      <c r="G64" s="4"/>
      <c r="H64" s="66"/>
      <c r="I64" s="77"/>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2:72" s="27" customFormat="1" ht="11.55" customHeight="1">
      <c r="B65" s="26"/>
      <c r="C65" s="26"/>
      <c r="D65" s="2" t="s">
        <v>109</v>
      </c>
      <c r="E65" s="68"/>
      <c r="F65" s="68"/>
      <c r="G65" s="69"/>
      <c r="H65" s="70">
        <f>SUM(H6:H64)</f>
        <v>32173000</v>
      </c>
      <c r="I65" s="77"/>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2:72" s="27" customFormat="1" ht="11.55" customHeight="1">
      <c r="B66" s="4"/>
      <c r="C66" s="4"/>
      <c r="D66" s="44"/>
      <c r="E66" s="71"/>
      <c r="F66" s="71"/>
      <c r="G66" s="72"/>
      <c r="H66" s="73"/>
      <c r="I66" s="77"/>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2:72" s="27" customFormat="1" ht="11.55" customHeight="1">
      <c r="B67" s="43"/>
      <c r="C67" s="43"/>
      <c r="D67" s="74" t="s">
        <v>110</v>
      </c>
      <c r="E67" s="54"/>
      <c r="F67" s="54"/>
      <c r="G67" s="75"/>
      <c r="H67" s="76">
        <f>H65*0.15</f>
        <v>4825950</v>
      </c>
      <c r="I67" s="77"/>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2:72" s="27" customFormat="1" ht="11.55" customHeight="1">
      <c r="B68" s="45"/>
      <c r="C68" s="78"/>
      <c r="D68" s="376" t="s">
        <v>192</v>
      </c>
      <c r="E68" s="376"/>
      <c r="F68" s="376"/>
      <c r="G68" s="14"/>
      <c r="H68" s="79">
        <f>H65+H67</f>
        <v>36998950</v>
      </c>
      <c r="I68" s="77"/>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2:72" s="27" customFormat="1" ht="11.55" customHeight="1">
      <c r="B69" s="90"/>
      <c r="C69" s="89"/>
      <c r="D69" s="93"/>
      <c r="E69" s="93"/>
      <c r="F69" s="93"/>
      <c r="G69" s="91"/>
      <c r="H69" s="94"/>
      <c r="I69" s="77"/>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sheetData>
  <sheetProtection algorithmName="SHA-512" hashValue="hO60vWGK07g0gFGQMm4Z4+1MisMH7JrkJJqZsfMF968mYMNwJByFwPMaps2Lb9xuBEQndumrLw2fle/+heTYfQ==" saltValue="VWiv1A2yLZA50YlBcVXTsA==" spinCount="100000" sheet="1" objects="1" scenarios="1"/>
  <mergeCells count="1">
    <mergeCell ref="D68:F68"/>
  </mergeCells>
  <printOptions horizontalCentered="1"/>
  <pageMargins left="0.7" right="0.7" top="0.75" bottom="0.75" header="0.3" footer="0.3"/>
  <pageSetup paperSize="9" scale="8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61cb4e-67fe-473b-a6d5-6153dbc72e13">
      <Terms xmlns="http://schemas.microsoft.com/office/infopath/2007/PartnerControls"/>
    </lcf76f155ced4ddcb4097134ff3c332f>
    <TaxCatchAll xmlns="bbd2f73b-b725-4a76-83a6-294803833c1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D6DE2E1C281244A7AB35C2D24434BE" ma:contentTypeVersion="18" ma:contentTypeDescription="Create a new document." ma:contentTypeScope="" ma:versionID="9946111ea84f7cea0bedc8b5d910959b">
  <xsd:schema xmlns:xsd="http://www.w3.org/2001/XMLSchema" xmlns:xs="http://www.w3.org/2001/XMLSchema" xmlns:p="http://schemas.microsoft.com/office/2006/metadata/properties" xmlns:ns2="bbd2f73b-b725-4a76-83a6-294803833c1e" xmlns:ns3="3c61cb4e-67fe-473b-a6d5-6153dbc72e13" targetNamespace="http://schemas.microsoft.com/office/2006/metadata/properties" ma:root="true" ma:fieldsID="041ad13ac5018447a020f03a07f3d6f9" ns2:_="" ns3:_="">
    <xsd:import namespace="bbd2f73b-b725-4a76-83a6-294803833c1e"/>
    <xsd:import namespace="3c61cb4e-67fe-473b-a6d5-6153dbc72e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2f73b-b725-4a76-83a6-294803833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25f1cd-0a59-4453-bd18-db784566b414}" ma:internalName="TaxCatchAll" ma:showField="CatchAllData" ma:web="bbd2f73b-b725-4a76-83a6-294803833c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c61cb4e-67fe-473b-a6d5-6153dbc72e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0ab0110-bb2a-4c28-bfd6-e10ba69ce5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1EBAEB-A038-4C7C-AFC2-ADB7A846BE68}">
  <ds:schemaRefs>
    <ds:schemaRef ds:uri="http://schemas.microsoft.com/sharepoint/v3/contenttype/forms"/>
  </ds:schemaRefs>
</ds:datastoreItem>
</file>

<file path=customXml/itemProps2.xml><?xml version="1.0" encoding="utf-8"?>
<ds:datastoreItem xmlns:ds="http://schemas.openxmlformats.org/officeDocument/2006/customXml" ds:itemID="{51954F12-EFD5-4E84-ABD3-46402EA1CEF9}">
  <ds:schemaRefs>
    <ds:schemaRef ds:uri="http://schemas.microsoft.com/office/2006/metadata/properties"/>
    <ds:schemaRef ds:uri="http://schemas.microsoft.com/office/infopath/2007/PartnerControls"/>
    <ds:schemaRef ds:uri="3c61cb4e-67fe-473b-a6d5-6153dbc72e13"/>
    <ds:schemaRef ds:uri="bbd2f73b-b725-4a76-83a6-294803833c1e"/>
  </ds:schemaRefs>
</ds:datastoreItem>
</file>

<file path=customXml/itemProps3.xml><?xml version="1.0" encoding="utf-8"?>
<ds:datastoreItem xmlns:ds="http://schemas.openxmlformats.org/officeDocument/2006/customXml" ds:itemID="{F11F40DC-557A-42BF-99A6-9D5DB27A4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2f73b-b725-4a76-83a6-294803833c1e"/>
    <ds:schemaRef ds:uri="3c61cb4e-67fe-473b-a6d5-6153dbc72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Section A - P&amp;Gs</vt:lpstr>
      <vt:lpstr>Section B - Katherine St</vt:lpstr>
      <vt:lpstr>Section C - Rivonia Rd</vt:lpstr>
      <vt:lpstr>Section D-Electrical (Rivonia)</vt:lpstr>
      <vt:lpstr>Section E - Summary</vt:lpstr>
      <vt:lpstr>'Section A - P&amp;Gs'!Print_Area</vt:lpstr>
      <vt:lpstr>'Section B - Katherine St'!Print_Area</vt:lpstr>
      <vt:lpstr>'Section C - Rivonia Rd'!Print_Area</vt:lpstr>
      <vt:lpstr>'Section D-Electrical (Rivonia)'!Print_Area</vt:lpstr>
      <vt:lpstr>'Section E -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Lindokhule Magagula</dc:creator>
  <cp:lastModifiedBy>Deolan Naidoo</cp:lastModifiedBy>
  <cp:lastPrinted>2024-01-12T14:48:21Z</cp:lastPrinted>
  <dcterms:created xsi:type="dcterms:W3CDTF">2019-05-31T08:11:28Z</dcterms:created>
  <dcterms:modified xsi:type="dcterms:W3CDTF">2024-04-08T10:40:08Z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0x01010049D6DE2E1C281244A7AB35C2D24434BE</vt:lpwstr>
  </property>
  <property fmtid="{D5CDD505-2E9C-101B-9397-08002B2CF9AE}" pid="3" name="MediaServiceImageTags">
    <vt:lpwstr/>
  </property>
</Properties>
</file>