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ismail\Desktop\"/>
    </mc:Choice>
  </mc:AlternateContent>
  <xr:revisionPtr revIDLastSave="0" documentId="13_ncr:1_{AA0506F8-77FD-4774-A965-6670E00642E7}" xr6:coauthVersionLast="45" xr6:coauthVersionMax="45" xr10:uidLastSave="{00000000-0000-0000-0000-000000000000}"/>
  <bookViews>
    <workbookView xWindow="-120" yWindow="-120" windowWidth="29040" windowHeight="15840" xr2:uid="{00000000-000D-0000-FFFF-FFFF00000000}"/>
  </bookViews>
  <sheets>
    <sheet name="Civil &amp; Building" sheetId="1" r:id="rId1"/>
    <sheet name="Electrical" sheetId="2" r:id="rId2"/>
    <sheet name="Landscaping 1" sheetId="3" r:id="rId3"/>
    <sheet name="Landscaping 2" sheetId="4" r:id="rId4"/>
    <sheet name="Landscaping 3" sheetId="5" r:id="rId5"/>
    <sheet name="Landscaping 4" sheetId="6" r:id="rId6"/>
    <sheet name="Landscaping 5" sheetId="7" r:id="rId7"/>
    <sheet name="Landscaping 6" sheetId="8" r:id="rId8"/>
  </sheets>
  <definedNames>
    <definedName name="_xlnm.Print_Area" localSheetId="1">Electrical!$A$1:$F$387</definedName>
    <definedName name="_xlnm.Print_Area" localSheetId="2">'Landscaping 1'!$A$1:$G$35</definedName>
    <definedName name="_xlnm.Print_Area" localSheetId="3">'Landscaping 2'!$A$1:$G$114</definedName>
    <definedName name="_xlnm.Print_Area" localSheetId="4">'Landscaping 3'!$A$1:$G$77</definedName>
    <definedName name="_xlnm.Print_Area" localSheetId="5">'Landscaping 4'!$A$1:$G$63</definedName>
    <definedName name="_xlnm.Print_Titles" localSheetId="0">'Civil &amp; Building'!$1:$3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1" i="2" l="1"/>
  <c r="F39" i="2" l="1"/>
  <c r="F36" i="2"/>
  <c r="F34" i="2"/>
  <c r="F32" i="2"/>
  <c r="F16" i="2"/>
  <c r="F18" i="2"/>
  <c r="F20" i="2"/>
  <c r="F22" i="2"/>
  <c r="F24" i="2"/>
  <c r="F26" i="2"/>
  <c r="F28" i="2"/>
  <c r="F14" i="2"/>
  <c r="G12" i="7" l="1"/>
  <c r="G47" i="7" s="1"/>
  <c r="F14" i="8" s="1"/>
  <c r="G59" i="6"/>
  <c r="G57" i="6"/>
  <c r="G56" i="6"/>
  <c r="G55" i="6"/>
  <c r="G54" i="6"/>
  <c r="G53" i="6"/>
  <c r="G51" i="6"/>
  <c r="G50" i="6"/>
  <c r="G49" i="6"/>
  <c r="G48" i="6"/>
  <c r="G47" i="6"/>
  <c r="G46" i="6"/>
  <c r="G45" i="6"/>
  <c r="G44" i="6"/>
  <c r="G43" i="6"/>
  <c r="G42" i="6"/>
  <c r="G41" i="6"/>
  <c r="G40" i="6"/>
  <c r="G39" i="6"/>
  <c r="G38" i="6"/>
  <c r="G37" i="6"/>
  <c r="G36" i="6"/>
  <c r="G35" i="6"/>
  <c r="G34" i="6"/>
  <c r="G33" i="6"/>
  <c r="G32" i="6"/>
  <c r="G31" i="6"/>
  <c r="G30" i="6"/>
  <c r="G29" i="6"/>
  <c r="G27" i="6"/>
  <c r="G26" i="6"/>
  <c r="G25" i="6"/>
  <c r="G24" i="6"/>
  <c r="G23" i="6"/>
  <c r="G21" i="6"/>
  <c r="G20" i="6"/>
  <c r="G19" i="6"/>
  <c r="G18" i="6"/>
  <c r="G13" i="6"/>
  <c r="G63" i="6" s="1"/>
  <c r="F12" i="8" s="1"/>
  <c r="G74" i="5"/>
  <c r="G62" i="5"/>
  <c r="G61" i="5"/>
  <c r="G60" i="5"/>
  <c r="G59" i="5"/>
  <c r="G56" i="5"/>
  <c r="G53" i="5"/>
  <c r="G52" i="5"/>
  <c r="G51" i="5"/>
  <c r="G50" i="5"/>
  <c r="E39" i="5"/>
  <c r="G37" i="5"/>
  <c r="G36" i="5"/>
  <c r="G35" i="5"/>
  <c r="G34" i="5"/>
  <c r="G112" i="4"/>
  <c r="G111" i="4"/>
  <c r="G108" i="4"/>
  <c r="E100" i="4"/>
  <c r="G100" i="4" s="1"/>
  <c r="E87" i="4"/>
  <c r="G87" i="4" s="1"/>
  <c r="G78" i="4"/>
  <c r="E67" i="4"/>
  <c r="G67" i="4" s="1"/>
  <c r="G52" i="4"/>
  <c r="G41" i="4"/>
  <c r="G29" i="4"/>
  <c r="E20" i="4"/>
  <c r="G20" i="4" s="1"/>
  <c r="E19" i="4"/>
  <c r="G19" i="4" s="1"/>
  <c r="E18" i="3"/>
  <c r="G18" i="3" s="1"/>
  <c r="G11" i="3"/>
  <c r="G34" i="3" s="1"/>
  <c r="F6" i="8" s="1"/>
  <c r="G76" i="5" l="1"/>
  <c r="F10" i="8" s="1"/>
  <c r="F17" i="8" s="1"/>
  <c r="F1346" i="1" s="1"/>
  <c r="G113" i="4"/>
  <c r="F8" i="8" s="1"/>
  <c r="F358" i="2"/>
  <c r="F356" i="2"/>
  <c r="F352" i="2"/>
  <c r="F350" i="2"/>
  <c r="F348" i="2"/>
  <c r="F334" i="2"/>
  <c r="F336" i="2" s="1"/>
  <c r="F330" i="2"/>
  <c r="F332" i="2" s="1"/>
  <c r="F326" i="2"/>
  <c r="F328" i="2" s="1"/>
  <c r="F324" i="2"/>
  <c r="F322" i="2"/>
  <c r="F318" i="2"/>
  <c r="F316" i="2"/>
  <c r="F310" i="2"/>
  <c r="F308" i="2"/>
  <c r="F302" i="2"/>
  <c r="F300" i="2"/>
  <c r="F294" i="2"/>
  <c r="F298" i="2" s="1"/>
  <c r="F291" i="2"/>
  <c r="A291" i="2"/>
  <c r="A300" i="2" s="1"/>
  <c r="A302" i="2" s="1"/>
  <c r="F285" i="2"/>
  <c r="F283" i="2"/>
  <c r="A283" i="2"/>
  <c r="A285" i="2" s="1"/>
  <c r="F277" i="2"/>
  <c r="F275" i="2"/>
  <c r="F273" i="2"/>
  <c r="F271" i="2"/>
  <c r="F269" i="2"/>
  <c r="A269" i="2"/>
  <c r="A271" i="2" s="1"/>
  <c r="A273" i="2" s="1"/>
  <c r="A275" i="2" s="1"/>
  <c r="A277" i="2" s="1"/>
  <c r="F263" i="2"/>
  <c r="F262" i="2"/>
  <c r="F258" i="2"/>
  <c r="A258" i="2"/>
  <c r="A262" i="2" s="1"/>
  <c r="A263" i="2" s="1"/>
  <c r="F252" i="2"/>
  <c r="A252" i="2"/>
  <c r="F250" i="2"/>
  <c r="A250" i="2"/>
  <c r="F234" i="2"/>
  <c r="F236" i="2" s="1"/>
  <c r="F230" i="2"/>
  <c r="F232" i="2" s="1"/>
  <c r="F228" i="2"/>
  <c r="F226" i="2"/>
  <c r="F224" i="2"/>
  <c r="F222" i="2"/>
  <c r="F218" i="2"/>
  <c r="F216" i="2"/>
  <c r="F210" i="2"/>
  <c r="F208" i="2"/>
  <c r="F202" i="2"/>
  <c r="F200" i="2"/>
  <c r="A200" i="2"/>
  <c r="A202" i="2" s="1"/>
  <c r="F191" i="2"/>
  <c r="A191" i="2"/>
  <c r="F185" i="2"/>
  <c r="F183" i="2"/>
  <c r="A183" i="2"/>
  <c r="A185" i="2" s="1"/>
  <c r="F177" i="2"/>
  <c r="F175" i="2"/>
  <c r="F173" i="2"/>
  <c r="F171" i="2"/>
  <c r="F169" i="2"/>
  <c r="A169" i="2"/>
  <c r="A171" i="2" s="1"/>
  <c r="A173" i="2" s="1"/>
  <c r="A175" i="2" s="1"/>
  <c r="A177" i="2" s="1"/>
  <c r="F163" i="2"/>
  <c r="F162" i="2"/>
  <c r="F158" i="2"/>
  <c r="F194" i="2" s="1"/>
  <c r="F198" i="2" s="1"/>
  <c r="A158" i="2"/>
  <c r="A162" i="2" s="1"/>
  <c r="A163" i="2" s="1"/>
  <c r="F152" i="2"/>
  <c r="A152" i="2"/>
  <c r="F150" i="2"/>
  <c r="A150" i="2"/>
  <c r="F134" i="2"/>
  <c r="F136" i="2" s="1"/>
  <c r="F132" i="2"/>
  <c r="F130" i="2"/>
  <c r="F128" i="2"/>
  <c r="F126" i="2"/>
  <c r="F122" i="2"/>
  <c r="F124" i="2" s="1"/>
  <c r="F118" i="2"/>
  <c r="F116" i="2"/>
  <c r="F110" i="2"/>
  <c r="F108" i="2"/>
  <c r="F95" i="2"/>
  <c r="F93" i="2"/>
  <c r="A93" i="2"/>
  <c r="A95" i="2" s="1"/>
  <c r="F91" i="2"/>
  <c r="A91" i="2"/>
  <c r="F85" i="2"/>
  <c r="F83" i="2"/>
  <c r="A83" i="2"/>
  <c r="A85" i="2" s="1"/>
  <c r="F77" i="2"/>
  <c r="F75" i="2"/>
  <c r="F73" i="2"/>
  <c r="F71" i="2"/>
  <c r="F69" i="2"/>
  <c r="A69" i="2"/>
  <c r="A71" i="2" s="1"/>
  <c r="A73" i="2" s="1"/>
  <c r="A75" i="2" s="1"/>
  <c r="A77" i="2" s="1"/>
  <c r="F63" i="2"/>
  <c r="F62" i="2"/>
  <c r="F58" i="2"/>
  <c r="A58" i="2"/>
  <c r="A62" i="2" s="1"/>
  <c r="A63" i="2" s="1"/>
  <c r="F52" i="2"/>
  <c r="A52" i="2"/>
  <c r="F50" i="2"/>
  <c r="A50" i="2"/>
  <c r="F363" i="2" l="1"/>
  <c r="F383" i="2" s="1"/>
  <c r="F239" i="2"/>
  <c r="F377" i="2" s="1"/>
  <c r="F98" i="2"/>
  <c r="F102" i="2" s="1"/>
  <c r="F139" i="2"/>
  <c r="F374" i="2" s="1"/>
  <c r="F339" i="2"/>
  <c r="F380" i="2" s="1"/>
  <c r="F386" i="2" l="1"/>
  <c r="F1344" i="1" s="1"/>
  <c r="F245" i="1"/>
  <c r="F243" i="1"/>
  <c r="F241" i="1"/>
  <c r="F239" i="1"/>
  <c r="F237" i="1"/>
  <c r="F235" i="1"/>
  <c r="F233" i="1"/>
  <c r="F227" i="1"/>
  <c r="F225" i="1"/>
  <c r="F223" i="1"/>
  <c r="F221" i="1"/>
  <c r="F219" i="1"/>
  <c r="F217" i="1"/>
  <c r="F209" i="1"/>
  <c r="F207" i="1"/>
  <c r="F205" i="1"/>
  <c r="F203" i="1"/>
  <c r="F201" i="1"/>
  <c r="F199" i="1"/>
  <c r="F189" i="1"/>
  <c r="F187" i="1"/>
  <c r="F127" i="1"/>
  <c r="F125" i="1"/>
  <c r="F101" i="1"/>
  <c r="F123" i="1"/>
  <c r="F121" i="1"/>
  <c r="F119" i="1"/>
  <c r="F117" i="1"/>
  <c r="F115" i="1"/>
  <c r="F113" i="1"/>
  <c r="F111" i="1"/>
  <c r="F109" i="1"/>
  <c r="F107" i="1"/>
  <c r="F105" i="1"/>
  <c r="F99" i="1"/>
  <c r="F97" i="1"/>
  <c r="F95" i="1"/>
  <c r="F89" i="1"/>
  <c r="F85" i="1"/>
  <c r="F83" i="1"/>
  <c r="F81" i="1"/>
  <c r="F79" i="1"/>
  <c r="F77" i="1"/>
  <c r="F75" i="1"/>
  <c r="F73" i="1"/>
  <c r="F71" i="1"/>
  <c r="F69" i="1"/>
  <c r="F67" i="1"/>
  <c r="F65" i="1"/>
  <c r="F61" i="1"/>
  <c r="F59" i="1"/>
  <c r="F57" i="1"/>
  <c r="F51" i="1"/>
  <c r="F47" i="1"/>
  <c r="F45" i="1"/>
  <c r="F43" i="1"/>
  <c r="F41" i="1"/>
  <c r="F39" i="1"/>
  <c r="F37" i="1"/>
  <c r="F35" i="1"/>
  <c r="F33" i="1"/>
  <c r="F31" i="1"/>
  <c r="F29" i="1"/>
  <c r="F27" i="1"/>
  <c r="F23" i="1"/>
  <c r="F21" i="1"/>
  <c r="F19" i="1"/>
  <c r="F13" i="1"/>
  <c r="F177" i="1"/>
  <c r="F179" i="1"/>
  <c r="F181" i="1"/>
  <c r="F183" i="1"/>
  <c r="F185" i="1"/>
  <c r="F175" i="1"/>
  <c r="F171" i="1"/>
  <c r="F169" i="1"/>
  <c r="F165" i="1"/>
  <c r="F163" i="1"/>
  <c r="F159" i="1"/>
  <c r="F157" i="1"/>
  <c r="F167" i="1"/>
  <c r="F153" i="1"/>
  <c r="F151" i="1"/>
  <c r="F147" i="1"/>
  <c r="F145" i="1"/>
  <c r="F141" i="1"/>
  <c r="F139" i="1"/>
  <c r="F135" i="1"/>
  <c r="F133" i="1"/>
  <c r="F1325" i="1"/>
  <c r="F1321" i="1"/>
  <c r="F1317" i="1"/>
  <c r="F1313" i="1"/>
  <c r="F1307" i="1"/>
  <c r="F1303" i="1"/>
  <c r="F1299" i="1"/>
  <c r="F1291" i="1"/>
  <c r="F1287" i="1"/>
  <c r="F1283" i="1"/>
  <c r="F1281" i="1"/>
  <c r="F1273" i="1"/>
  <c r="F1271" i="1"/>
  <c r="F1267" i="1"/>
  <c r="F1263" i="1"/>
  <c r="F1257" i="1"/>
  <c r="F1255" i="1"/>
  <c r="F1249" i="1"/>
  <c r="F1247" i="1"/>
  <c r="F1245" i="1"/>
  <c r="F1239" i="1"/>
  <c r="F1237" i="1"/>
  <c r="F1231" i="1"/>
  <c r="F1227" i="1"/>
  <c r="F1221" i="1"/>
  <c r="F1213" i="1"/>
  <c r="F1209" i="1"/>
  <c r="F1207" i="1"/>
  <c r="F1205" i="1"/>
  <c r="F1203" i="1"/>
  <c r="F1201" i="1"/>
  <c r="F1199" i="1"/>
  <c r="F1197" i="1"/>
  <c r="F1193" i="1"/>
  <c r="F1191" i="1"/>
  <c r="F1187" i="1"/>
  <c r="F1183" i="1"/>
  <c r="F1179" i="1"/>
  <c r="F1177" i="1"/>
  <c r="F1173" i="1"/>
  <c r="F1169" i="1"/>
  <c r="F1163" i="1"/>
  <c r="F1159" i="1"/>
  <c r="F1151" i="1"/>
  <c r="F1147" i="1"/>
  <c r="F1145" i="1"/>
  <c r="F1139" i="1"/>
  <c r="F1135" i="1"/>
  <c r="F1131" i="1"/>
  <c r="F1125" i="1"/>
  <c r="F1119" i="1"/>
  <c r="F1115" i="1"/>
  <c r="F1109" i="1"/>
  <c r="F1107" i="1"/>
  <c r="F1105" i="1"/>
  <c r="F1103" i="1"/>
  <c r="F1101" i="1"/>
  <c r="F1099" i="1"/>
  <c r="F1095" i="1"/>
  <c r="F1091" i="1"/>
  <c r="F1087" i="1"/>
  <c r="F1081" i="1"/>
  <c r="F1079" i="1"/>
  <c r="F1075" i="1"/>
  <c r="F1071" i="1"/>
  <c r="F1069" i="1"/>
  <c r="F1067" i="1"/>
  <c r="F1063" i="1"/>
  <c r="F1059" i="1"/>
  <c r="F1057" i="1"/>
  <c r="F1053" i="1"/>
  <c r="F1041" i="1"/>
  <c r="F1035" i="1"/>
  <c r="F1029" i="1"/>
  <c r="F1025" i="1"/>
  <c r="F1023" i="1"/>
  <c r="F1017" i="1"/>
  <c r="F1013" i="1"/>
  <c r="F1011" i="1"/>
  <c r="F1009" i="1"/>
  <c r="F1003" i="1"/>
  <c r="F999" i="1"/>
  <c r="F997" i="1"/>
  <c r="F911" i="1"/>
  <c r="F909" i="1"/>
  <c r="F903" i="1"/>
  <c r="F901" i="1"/>
  <c r="F895" i="1"/>
  <c r="F891" i="1"/>
  <c r="F887" i="1"/>
  <c r="F883" i="1"/>
  <c r="F879" i="1"/>
  <c r="F877" i="1"/>
  <c r="F873" i="1"/>
  <c r="F869" i="1"/>
  <c r="F865" i="1"/>
  <c r="F861" i="1"/>
  <c r="F857" i="1"/>
  <c r="F853" i="1"/>
  <c r="F851" i="1"/>
  <c r="F849" i="1"/>
  <c r="F847" i="1"/>
  <c r="F843" i="1"/>
  <c r="F841" i="1"/>
  <c r="F839" i="1"/>
  <c r="F837" i="1"/>
  <c r="F835" i="1"/>
  <c r="F833" i="1"/>
  <c r="F829" i="1"/>
  <c r="F827" i="1"/>
  <c r="F823" i="1"/>
  <c r="F821" i="1"/>
  <c r="F817" i="1"/>
  <c r="F815" i="1"/>
  <c r="F813" i="1"/>
  <c r="F811" i="1"/>
  <c r="F809" i="1"/>
  <c r="F807" i="1"/>
  <c r="F803" i="1"/>
  <c r="F799" i="1"/>
  <c r="F795" i="1"/>
  <c r="F791" i="1"/>
  <c r="F787" i="1"/>
  <c r="F783" i="1"/>
  <c r="F781" i="1"/>
  <c r="F777" i="1"/>
  <c r="F773" i="1"/>
  <c r="F771" i="1"/>
  <c r="F767" i="1"/>
  <c r="F763" i="1"/>
  <c r="F759" i="1"/>
  <c r="F757" i="1"/>
  <c r="F753" i="1"/>
  <c r="F749" i="1"/>
  <c r="F743" i="1"/>
  <c r="F741" i="1"/>
  <c r="F739" i="1"/>
  <c r="F737" i="1"/>
  <c r="F735" i="1"/>
  <c r="F733" i="1"/>
  <c r="F731" i="1"/>
  <c r="F727" i="1"/>
  <c r="F725" i="1"/>
  <c r="F721" i="1"/>
  <c r="F717" i="1"/>
  <c r="F713" i="1"/>
  <c r="F709" i="1"/>
  <c r="F705" i="1"/>
  <c r="F701" i="1"/>
  <c r="F697" i="1"/>
  <c r="F693" i="1"/>
  <c r="F689" i="1"/>
  <c r="F687" i="1"/>
  <c r="F683" i="1"/>
  <c r="F679" i="1"/>
  <c r="F677" i="1"/>
  <c r="F673" i="1"/>
  <c r="F671" i="1"/>
  <c r="F669" i="1"/>
  <c r="F659" i="1"/>
  <c r="F657" i="1"/>
  <c r="F655" i="1"/>
  <c r="F653" i="1"/>
  <c r="F651" i="1"/>
  <c r="F649" i="1"/>
  <c r="F647" i="1"/>
  <c r="F645" i="1"/>
  <c r="F643" i="1"/>
  <c r="F639" i="1"/>
  <c r="F637" i="1"/>
  <c r="F635" i="1"/>
  <c r="F633" i="1"/>
  <c r="F627" i="1"/>
  <c r="F625" i="1"/>
  <c r="F623" i="1"/>
  <c r="F619" i="1"/>
  <c r="F617" i="1"/>
  <c r="F615" i="1"/>
  <c r="F613" i="1"/>
  <c r="F609" i="1"/>
  <c r="F607" i="1"/>
  <c r="F603" i="1"/>
  <c r="F601" i="1"/>
  <c r="F585" i="1"/>
  <c r="F581" i="1"/>
  <c r="F577" i="1"/>
  <c r="F573" i="1"/>
  <c r="F569" i="1"/>
  <c r="F567" i="1"/>
  <c r="F565" i="1"/>
  <c r="F563" i="1"/>
  <c r="F559" i="1"/>
  <c r="F557" i="1"/>
  <c r="F551" i="1"/>
  <c r="F547" i="1"/>
  <c r="F545" i="1"/>
  <c r="F541" i="1"/>
  <c r="F537" i="1"/>
  <c r="F535" i="1"/>
  <c r="F533" i="1"/>
  <c r="F531" i="1"/>
  <c r="F529" i="1"/>
  <c r="F525" i="1"/>
  <c r="F523" i="1"/>
  <c r="F521" i="1"/>
  <c r="F519" i="1"/>
  <c r="F517" i="1"/>
  <c r="F513" i="1"/>
  <c r="F511" i="1"/>
  <c r="F505" i="1"/>
  <c r="F501" i="1"/>
  <c r="F499" i="1"/>
  <c r="F495" i="1"/>
  <c r="F493" i="1"/>
  <c r="F491" i="1"/>
  <c r="F489" i="1"/>
  <c r="F485" i="1"/>
  <c r="F483" i="1"/>
  <c r="F481" i="1"/>
  <c r="F479" i="1"/>
  <c r="F475" i="1"/>
  <c r="F473" i="1"/>
  <c r="F471" i="1"/>
  <c r="F469" i="1"/>
  <c r="F467" i="1"/>
  <c r="F465" i="1"/>
  <c r="F443" i="1"/>
  <c r="F439" i="1"/>
  <c r="F437" i="1"/>
  <c r="F431" i="1"/>
  <c r="F425" i="1"/>
  <c r="F423" i="1"/>
  <c r="F421" i="1"/>
  <c r="F419" i="1"/>
  <c r="F417" i="1"/>
  <c r="F415" i="1"/>
  <c r="F411" i="1"/>
  <c r="F409" i="1"/>
  <c r="F405" i="1"/>
  <c r="F403" i="1"/>
  <c r="F397" i="1"/>
  <c r="F393" i="1"/>
  <c r="F389" i="1"/>
  <c r="F385" i="1"/>
  <c r="F383" i="1"/>
  <c r="F379" i="1"/>
  <c r="F377" i="1"/>
  <c r="F373" i="1"/>
  <c r="F371" i="1"/>
  <c r="F367" i="1"/>
  <c r="F339" i="1"/>
  <c r="F333" i="1"/>
  <c r="F331" i="1"/>
  <c r="F327" i="1"/>
  <c r="F325" i="1"/>
  <c r="F323" i="1"/>
  <c r="F319" i="1"/>
  <c r="F317" i="1"/>
  <c r="F313" i="1"/>
  <c r="F309" i="1"/>
  <c r="F307" i="1"/>
  <c r="F305" i="1"/>
  <c r="F303" i="1"/>
  <c r="F301" i="1"/>
  <c r="F299" i="1"/>
  <c r="F297" i="1"/>
  <c r="F291" i="1"/>
  <c r="F289" i="1"/>
  <c r="F271" i="1"/>
  <c r="F269" i="1"/>
  <c r="F267" i="1"/>
  <c r="F265" i="1"/>
  <c r="F263" i="1"/>
  <c r="F261" i="1"/>
  <c r="F161" i="1"/>
  <c r="F155" i="1"/>
  <c r="F149" i="1"/>
  <c r="F143" i="1"/>
  <c r="F137" i="1"/>
  <c r="F131" i="1"/>
  <c r="F1338" i="1" l="1"/>
  <c r="F1340" i="1"/>
  <c r="F1342" i="1"/>
  <c r="F1332" i="1"/>
  <c r="F1328" i="1"/>
  <c r="F1330" i="1"/>
  <c r="F1334" i="1"/>
  <c r="F1336" i="1"/>
  <c r="F1348" i="1" l="1"/>
  <c r="E1351" i="1" s="1"/>
  <c r="F1352" i="1" s="1"/>
  <c r="F1354" i="1" s="1"/>
  <c r="F1356" i="1" s="1"/>
  <c r="F13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Ismail Agjee</author>
  </authors>
  <commentList>
    <comment ref="D1352" authorId="0" shapeId="0" xr:uid="{00000000-0006-0000-0000-000001000000}">
      <text>
        <r>
          <rPr>
            <b/>
            <sz val="9"/>
            <color indexed="81"/>
            <rFont val="Tahoma"/>
            <family val="2"/>
          </rPr>
          <t>Tenderers:</t>
        </r>
        <r>
          <rPr>
            <sz val="9"/>
            <color indexed="81"/>
            <rFont val="Tahoma"/>
            <family val="2"/>
          </rPr>
          <t xml:space="preserve">
Insert percentage</t>
        </r>
      </text>
    </comment>
  </commentList>
</comments>
</file>

<file path=xl/sharedStrings.xml><?xml version="1.0" encoding="utf-8"?>
<sst xmlns="http://schemas.openxmlformats.org/spreadsheetml/2006/main" count="2006" uniqueCount="1022">
  <si>
    <t>ITEM NO</t>
  </si>
  <si>
    <t>DESCRIPTION</t>
  </si>
  <si>
    <t>UNIT</t>
  </si>
  <si>
    <t>QUANTITY</t>
  </si>
  <si>
    <t>RATE</t>
  </si>
  <si>
    <t>AMOUNT</t>
  </si>
  <si>
    <t>SECTION NO. 1</t>
  </si>
  <si>
    <t>PRELIMINARY AND GENERAL(Applicable to the whole of the Works)</t>
  </si>
  <si>
    <t>FIXED CHARGE ITEMS</t>
  </si>
  <si>
    <t>Contractual requirements.</t>
  </si>
  <si>
    <t>SUM</t>
  </si>
  <si>
    <t>Establishment of Facilities on the Site</t>
  </si>
  <si>
    <t>Facilities for Engineer</t>
  </si>
  <si>
    <t>Furnished offices. (In No.1)</t>
  </si>
  <si>
    <t>Telephone.</t>
  </si>
  <si>
    <t>Nameboards. (In No. 2).</t>
  </si>
  <si>
    <t>Facilities for Contractor</t>
  </si>
  <si>
    <t>Offices and storage sheds.</t>
  </si>
  <si>
    <t>Workshops.</t>
  </si>
  <si>
    <t>Laboratories.</t>
  </si>
  <si>
    <t>Living accommodation.</t>
  </si>
  <si>
    <t>Ablution and latrine facilities.</t>
  </si>
  <si>
    <t>Tools and equipment.</t>
  </si>
  <si>
    <t>Water supplies, electric power, communications, dealing with water, and access.</t>
  </si>
  <si>
    <t>Plant.</t>
  </si>
  <si>
    <t>Other fixed charge obligations.</t>
  </si>
  <si>
    <t>Company and head office overhead costs for the management of SMME's in accordance with the contract conditions, including the provision of a dedicated individual to fulfill this function (minimum of 5 SMME's will be utilised).</t>
  </si>
  <si>
    <t>Removal of site establishment.</t>
  </si>
  <si>
    <t>VALUE RELATED ITEMS</t>
  </si>
  <si>
    <t>Furnished offices. (In No. 1)</t>
  </si>
  <si>
    <t>Other value related obligations.</t>
  </si>
  <si>
    <t>TIME RELATED ITEMS</t>
  </si>
  <si>
    <t>Operation and Maintenance of Facilities on Site, for Duration of Construction, (unless otherwise stated)</t>
  </si>
  <si>
    <t>Survey assistants and materials.</t>
  </si>
  <si>
    <t>Supervision for duration of construction.</t>
  </si>
  <si>
    <t>Company and head office overhead costs for duration of construction.</t>
  </si>
  <si>
    <t>Other time related obligations.</t>
  </si>
  <si>
    <t>PROVISIONAL SUMS FOR:</t>
  </si>
  <si>
    <t>Training.</t>
  </si>
  <si>
    <t>Item</t>
  </si>
  <si>
    <t>Overheads, charges and profit on (a) above.</t>
  </si>
  <si>
    <t>Specified activities associated with or independent of (a) or (b) above.</t>
  </si>
  <si>
    <t>Enterprise Development.</t>
  </si>
  <si>
    <t>Community Liaison Officer.</t>
  </si>
  <si>
    <t>SMME Mentor</t>
  </si>
  <si>
    <t>Signage &amp; Fire Signage.</t>
  </si>
  <si>
    <t>5-a-Side Soccerfields</t>
  </si>
  <si>
    <t>Repair Work to Existing Fencing</t>
  </si>
  <si>
    <t>TEMPORARY WORKS</t>
  </si>
  <si>
    <t>Dealing with or accommodation of traffic.</t>
  </si>
  <si>
    <t>The contractor is to provide all temporary works which he deems necessary to complete the project and he must protect all existing structures in the vicinity of the works.</t>
  </si>
  <si>
    <t>Supply or hire of specialist equipment for the detection of all services.</t>
  </si>
  <si>
    <t>Use of the equipment referred to in item (a) above.</t>
  </si>
  <si>
    <t>Temporary protection of services.</t>
  </si>
  <si>
    <t>Cost of survey in terms of the land surveying act.</t>
  </si>
  <si>
    <t>Compliance with the Construction Regulations issued in terms of the Occupational Health and Safety Act, 1993 as amended as well as all current legislation related to compliance with Covid-19 health and safety requirements. The contractor shall price opposite this item for compliance with the act and the regulations, specifically including legislated Covid-19 compliance measures and the reasonable provisions of the aforementioned health and safety specification.  The contractor shall: 1. Comply with the health and safety specification including legislated Covid-19 compliance measures for the works 2. Prepare and agree with the health and safety consultant the health and safety plan for the works 3. Cooperate with the health and safety consultant in all respects 4. Manage the compliance of all subcontractors with the regulations including legislated Covid-19 compliance measures and with the health and safety plan and specification 5. Conform to the conditions contained in the employer's health and safety specification</t>
  </si>
  <si>
    <t>Workmanâs Compensation Act.</t>
  </si>
  <si>
    <t>SMME PRELIMINARY AND GENERAL (Applicable to the whole of the Works)THE FOLLOWING ITEMS ARE TO CATER FOR A MINIMUM OF 5 SMME's.</t>
  </si>
  <si>
    <t>Establishment of Facilities on the Site for SMME's (Minimum 5No. SMME's)</t>
  </si>
  <si>
    <t>Facilities for SMME's (Minimum 5No. SMME's)</t>
  </si>
  <si>
    <t>Supervision by SMME for duration of construction.</t>
  </si>
  <si>
    <t>SECTION NO. 2</t>
  </si>
  <si>
    <t>BILL NO. 1</t>
  </si>
  <si>
    <t>DEMOLITIONS</t>
  </si>
  <si>
    <t>SUPPLEMENTARY PREAMBLES</t>
  </si>
  <si>
    <t>Carting away of excavated material</t>
  </si>
  <si>
    <t>Descriptions of carting away of excavated material shall be deemed to include for bulking and loading excavated material onto trucks directly from the excavations or, alternatively, from stock piles situated on the building site.</t>
  </si>
  <si>
    <t>DEMOLITIONS, ETC.</t>
  </si>
  <si>
    <t>Break down and remove existing reinforced concrete steps including carting away all material to a dumping site to be located by the Contractor.</t>
  </si>
  <si>
    <t>Take up and remove existing 60mm thick concrete and clay pavers and cartaway to a dumping site located by the contractor.</t>
  </si>
  <si>
    <t>Break down and remove existing brick boundary wall 1800mm high including removing strip footings, backfilling and cart away all material to a dumping site to be located by the contractor.</t>
  </si>
  <si>
    <t>m</t>
  </si>
  <si>
    <t>Take off and remove existing steel palisade fence, posts and bases, 1800mm high including carting away all material to a dumping site to be located by the contractor.</t>
  </si>
  <si>
    <t>Take out and remove tree with trunk not exceeding 1000mm including excavating and removing of roots, filling hole with clean dry earthfilling and compacting to road/sidewalk specification.</t>
  </si>
  <si>
    <t>No</t>
  </si>
  <si>
    <t>Take out and remove tree with trunk exceeding 1000mm but not exceeding 1500mm girth including excavating and removing of roots, filling hole with clean dry earthfilling and compacting to road/sidewalk specification.</t>
  </si>
  <si>
    <t>BILL NO. 2</t>
  </si>
  <si>
    <t>GENERAL SITEWORKS</t>
  </si>
  <si>
    <t>SITE CLEARANCE, ETC.</t>
  </si>
  <si>
    <t>Site clearance:</t>
  </si>
  <si>
    <t>Allow for digging up and removing all rubbish, debris, vegetation, hedges, shrubs and trees not exceeding 200mm girth measured 1m above ground level, etc. including carting away all material to a dumping site to be located by the contractor.</t>
  </si>
  <si>
    <t>Strip average 200mm thick layer of topsoil and cartaway to stockpiles on site.</t>
  </si>
  <si>
    <t>ROADS AND PAVEMENTS</t>
  </si>
  <si>
    <t>Excavations:</t>
  </si>
  <si>
    <t>Excavation by hand in all material to expose services.</t>
  </si>
  <si>
    <t>Open face excavation in earth and soft rock over site to reduce levels including formation of platform compacted to 93% modified AASHTO density in 150mm thick layers with surplus material from the cut operation (cut to fill).</t>
  </si>
  <si>
    <t>Open face excavation in earth and soft rock over site to reduce levels and cart away to stockpiles on site.</t>
  </si>
  <si>
    <t>Extra over open face excavations in earth for excavations in intermediate rock including carting away to a dumping site to be located by the Contractor.</t>
  </si>
  <si>
    <t>Extra over open face excavations in earth for excavations in hard rock including carting away to a dumping site to be located by the Contractor.</t>
  </si>
  <si>
    <t>Allow for keeping excavations free of all water other than subterranean water.</t>
  </si>
  <si>
    <t>Compaction of in-situ surfaces:</t>
  </si>
  <si>
    <t>Rip and recompact ground surface, including scarifying for a depth of 150mm, breaking down oversize material, adding suitable material where necessary and compacting to 90% modified AASHTO density within 2% of OMC, and trim to required levels.</t>
  </si>
  <si>
    <t>Sub-base Course:</t>
  </si>
  <si>
    <t>Selected imported G7 (commercial sources) natural gravel in 150mm layers and spread, level, water and compact to 95% modified AASHTO density within 2% of OMC and sloped to 1% falls with a tolerance of 6mm to 8mm on a 3m straight edge.</t>
  </si>
  <si>
    <t>Selected imported crusher dust swept into joints between G7 natural gravel (G7 elsewhere).</t>
  </si>
  <si>
    <t>Base Course:</t>
  </si>
  <si>
    <t>Selected imported G7 (commercial sources) natural gravel in 150mm layers and spread, level, water and compact to 95% modified AASHTO density within 2% of OMC.</t>
  </si>
  <si>
    <t>Selected imported G6 (commercial sources) (C2 after stabilisation) natural gravel in 150mm layers and spread, level, water and compact to 97% modified AASHTO density within 2% of OMC.</t>
  </si>
  <si>
    <t>Selected earth filling obtained from the excavations and/or prescribed stock piles on site in layers of 150mm thick compacted to 95% Mod AASHTO density</t>
  </si>
  <si>
    <t>Stabilisation:</t>
  </si>
  <si>
    <t>Process base/sub-base course by stabilisation (cement elsewhere).</t>
  </si>
  <si>
    <t>Stabilising with ordinary portland cement at the rate of 3% by mass.</t>
  </si>
  <si>
    <t>t</t>
  </si>
  <si>
    <t>Soil Tests:</t>
  </si>
  <si>
    <t>Note : Prices for soil tests must be included in the contractor's rates for earthworks items.  Additional soil tests to be carried out as directed by the Engineer:</t>
  </si>
  <si>
    <t>Modified AASHTO density tests.</t>
  </si>
  <si>
    <t>BILL NO. 3</t>
  </si>
  <si>
    <t>PAVING, KERBS, ETC.</t>
  </si>
  <si>
    <t>PAVING</t>
  </si>
  <si>
    <t>Approved brand of anti-termite soil poison &amp; weedkiller is to be applied under paving by a Registered Company and guaranteed for ten years (deemed to be included in the rates below).</t>
  </si>
  <si>
    <t>Paving shall be laid in accordance with SABS 1200MJ, SABS 1058 and the Concrete Masonry Association's specifications.</t>
  </si>
  <si>
    <t>Paving shall be laid on 30mm (thickness after final compaction) clean river sand (preparation of ground or filling elsewhere) (deemed to be included in the rates below).</t>
  </si>
  <si>
    <t>Clean plaster sand shall be swept into joints between roadstones.</t>
  </si>
  <si>
    <t>The contractor to provide all necessary machinery, labour, transport and materials for the supply and installation of mow edge materialTest sample: The contractor needs to install 2m on a concrete footing for approval. All aspects as specified need to be included into the test panel sample.All areas to be enclosed with the hard edge should be shaped to the desired slope and final soil levels for approval by the Landscape Architect, prior to the setting out of the edges for approval.All edges to be set out by the contractor for approval by the Landscape Architect prior to the soil preparations for the footings.Landscape architect to indicate all desired final mow edge levels, prior to installation.Soil preparation:Excavate to allow for a 220mm wide (with 220 x 108,5 x 50mm  concrete edge units)  excavation to install the mow edges. Excavations to be the same depth of the individual mow edge units.Base of the excavation should be compacted to 95% MOD AASHTO.Where the surrounding area (enclosed area) sub-base needs to be compacted the excavation for the footing should only commence on completion of the compaction of the larger area.No cracked, chipped, pavers with unwanted markings will be accepted. All areas showing subsidence on the final product will mean that the larger area will be redone, re-compacted and repaired to meet the specifications.All levels need to accommodate a minimum fall to allow for sufficient water run offInstall all the pavers to finishing levels 35mm above the surrounding planting soil levels but level connecting to pathway heights or pathway kerbing.Install whole pavers on all endsInstall 10mm recessed, smooth mortar joints.</t>
  </si>
  <si>
    <t>One layer of 250 micron type C waterproof sheeting sealed at laps with pressure sensitive tape:</t>
  </si>
  <si>
    <t>Under paving.</t>
  </si>
  <si>
    <t>200 x 100 x 50mm thick "Bosun Bevel Bond", or equal approved, autumn blend colour laid in a basket weave pattern bedded on and including 30mm thick bed of river sand with 1:6 cement grout swept &amp; watered into joints between roadstones:</t>
  </si>
  <si>
    <t>Paving to roads, parking areas, pavements, bands, etc. to falls including any consequent cutting &amp; sawcutting (circular cutting elsewhere).</t>
  </si>
  <si>
    <t>Extra for circular cutting not exceeding 2m radius.</t>
  </si>
  <si>
    <t>200 x 100 x 50mm thick "Bosun Bevel Bond", or equal approved, granite colour laid in a header course pattern bedded on and including 30mm thick bed of river sand with 1:6 cement grout swept &amp; watered into joints between roadstones:</t>
  </si>
  <si>
    <t>Soldier course margins 200mm wide.</t>
  </si>
  <si>
    <t>Soldier course margins 200mm wide, circular on plan.</t>
  </si>
  <si>
    <t>Gravel Surfaces:</t>
  </si>
  <si>
    <t>15 - 19mm Gravel (50mm thick) including spreading level.</t>
  </si>
  <si>
    <t>Supply, deliver and install geotextile bidum layer underneath gravel (gravel elsewhere) including 200mm overlap all round.</t>
  </si>
  <si>
    <t>300 x 400 x 60mm thick custon made "WilsonStone Jogging Route Marker", or equal approved, grey colour precast concrete blocks bedded on and including 30mm thick bed of river sand with 1:6 cement grout swept &amp; watered into joints between roadstones:</t>
  </si>
  <si>
    <t>Blocks laid along jogging route to falls including any consequent cutting &amp; sawcutting (circular cutting elsewhere).</t>
  </si>
  <si>
    <t>400 x 400 x 60mm thick "Smartstone Warning Tactile Paver", or equal approved, grey colour precast concrete blocks bedded on and including 30mm thick bed of river sand with 1:6 cement grout swept &amp; watered into joints between roadstones:</t>
  </si>
  <si>
    <t>400 x 400 x 60mm thick "Smartstone Directional Tactile Paver", or equal approved, grey colour precast concrete blocks bedded on and including 30mm thick bed of river sand with 1:6 cement grout swept &amp; watered into joints between roadstones:</t>
  </si>
  <si>
    <t>Soldier course margins 400mm wide.</t>
  </si>
  <si>
    <t>KERBS</t>
  </si>
  <si>
    <t>150 x 300mm Half-battered concrete kerb (SABS 927 Fig. 3) jointed and pointed in 5:1 cement mortar and bedded in 15mpa concrete including all necessary excavation, backfilling, carting away, continuous concrete haunching on curves, concrete haunching at joints on straights, 10mm thick fibre board expansion joint, 10 x 10mm polyurethane sealant over joint, etc.:</t>
  </si>
  <si>
    <t>Laid straight.</t>
  </si>
  <si>
    <t>Laid circular on plan not exceeding 4m radius.</t>
  </si>
  <si>
    <t>75 x 150mm Rectangular concrete garden kerb (SABS 927 Fig. 12) jointed and pointed in 5:1 cement mortar and bedded in 15mpa concrete including all necessary excavation, backfilling, carting away, concrete haunching, etc.:</t>
  </si>
  <si>
    <t>Sundries</t>
  </si>
  <si>
    <t>25Mpa/19mm Concrete edging along existing buildings size 150 x 150mm deep finished smooth on all exposed surfaces to a uniform dense finish with one top corner having a 10 x 10mm chamfer with closed cell expanded polyethylene filler and polyurethane sealant expansion joints at 6m centres, saw cut construction joints and sealant at 2m centres and 10mm softboard expansion joint along full length including all necessary formwork, excavation, backfilling, cutting into paving, etc.</t>
  </si>
  <si>
    <t>20Mpa/19mm Concrete edging below soldier course pavers (pavers elsewhere), size 200mm wide x 100mm deep finished smooth on all exposed surfaces to a uniform dense finish with closed cell expanded polyethylene filler and polyurethane sealant expansion joints at 6m centres, saw cut construction joints and sealant at 2m centres and 10mm softboard expansion joint along full length including all necessary formwork, excavation, backfilling, cutting into paving, etc.</t>
  </si>
  <si>
    <t>20Mpa/19mm Concrete edging circular on plan, below soldier course pavers (pavers elsewhere), size 200mm wide x 100mm deep finished smooth on all exposed surfaces to a uniform dense finish with closed cell expanded polyethylene filler and polyurethane sealant expansion joints at 6m centres, saw cut construction joints and sealant at 2m centres and 10mm softboard expansion joint along full length including all necessary formwork, excavation, backfilling, cutting into paving, etc.</t>
  </si>
  <si>
    <t>30Mpa/19mm Concrete in surrounds to existing posts, manholes, etc. size overall 300 x 300 x 80mm thick including all necessary formwork, movement joints, cutting into paving, finishing top surfaces to a smooth finish, steel ruled joints all round top, casting around existing posts, manholes, etc.</t>
  </si>
  <si>
    <t>30Mpa/19mm Concrete in surrounds to existing posts, manholes, etc. size overall 450 x 450 x 80mm thick including all necessary formwork, movement joints, cutting into paving, finishing top surfaces to a smooth finish, steel ruled joints all round top, casting around existing posts, manholes, etc.</t>
  </si>
  <si>
    <t>30Mpa/19mm Concrete in surrounds to existing posts, manholes, etc. size overall 1000 x 1000 x 80mm thick including all necessary formwork, movement joints, cutting into paving, finishing top surfaces to a smooth finish, steel ruled joints all round top, casting around existing posts, manholes, etc.</t>
  </si>
  <si>
    <t>ROAD MARKINGS</t>
  </si>
  <si>
    <t>Prepare and paint one coat approved white, red or yellow 1.25mm thick thermoplastic, reflective road marking paint with Class 1 reflective beads within the paint on asphalt surface as per "The Southern African Development Community - Road Traffic Signs Manual (SARTSM), June 1999 Edition, Volumes 1 to 4" all in accordance with SABS 1091-1975:</t>
  </si>
  <si>
    <t>100mm Wide broken or continuous lines. Code: RM1/WM3.</t>
  </si>
  <si>
    <t>ROAD SIGNS</t>
  </si>
  <si>
    <t>Class 1 retro-reflective road sign complying with the requirements of "The Southern African Development Community - Road Traffic Signs Manual (SARTSM), June 1999 Edition, Volumes 1 to 4" all in accordance with SABS 1519, including galvanised steel support post 76mm diameter x 3mm thick x 2500mm long above finished ground level and minimum 600mm from road edge (to edge of sign) including all necessary excavation, backfilling, etc. including setting post in 25Mpa concrete base size 600mm diameter x 900mm minimum thickness:</t>
  </si>
  <si>
    <t>600mm Diameter 'STOP' sign. Code: R1.</t>
  </si>
  <si>
    <t>600mm Diameter 'NO PARKING' sign. Code: R216.</t>
  </si>
  <si>
    <t>FINANCIAL PROVISION</t>
  </si>
  <si>
    <t>BILL NO. 4</t>
  </si>
  <si>
    <t>STORMWATER, SEWER, WATER RETICULATION</t>
  </si>
  <si>
    <t>Location of existing services:</t>
  </si>
  <si>
    <t>Location &amp; protection of all municipal or other services identified or unknown, for the duration of the contract, are to be included in the contractors tendered rates.</t>
  </si>
  <si>
    <t>STORMWATER RETICULATION</t>
  </si>
  <si>
    <t>Precast concrete pipes laid in ground:</t>
  </si>
  <si>
    <t>375mm Diameter precast reinforced concrete pipe to SABS 677 Type SC Class 100D with ogee joints including laying in ground to falls on and including Class C bedding (SABS 1200 LB) and selected fill blanket, including excavation 950mm wide and exceeding 1000mm and not exceeding 2000mm deep and backfilling to 93% modified AASHTO density in 150mm layers, including carting away surplus excavated material, risk of collapse, dewatering of trenches, etc. (SANS1200 DB 8.3.2(a) / LB 8.2.2.3 / LE 8.2.1).</t>
  </si>
  <si>
    <t>Ditto, but exceeding 2000mm and not exceeding 3000mm deep.</t>
  </si>
  <si>
    <t>450mm Diameter precast reinforced concrete pipe to SABS 677 Type SC Class 100D with ogee joints including laying in ground to falls on and including Class C bedding (SABS 1200 LB) and selected fill blanket, including excavation 950mm wide and exceeding 1000mm and not exceeding 2000mm deep and backfilling to 93% modified AASHTO density in 150mm layers, including carting away surplus excavated material, risk of collapse, dewatering of trenches, etc. (SANS1200 DB 8.3.2(a) / LB 8.2.2.3 / LE 8.2.1).</t>
  </si>
  <si>
    <t>Extra over trench excavations for intermediate excavation.</t>
  </si>
  <si>
    <t>Extra over trench excavations for hard excavation.</t>
  </si>
  <si>
    <t>Stormwater Channels (As per attached Engineers Drawing CP053-OVP-TPS-001):</t>
  </si>
  <si>
    <t>Rip and recompact ground surface to bottom of trenches, including scarifying for a depth of 150mm, breaking down oversize material, adding suitable material where necessary and compacting to 90% modified AASHTO density within 2% of OMC, and trim to required levels.</t>
  </si>
  <si>
    <t>Selected imported G5 (commercial sources) natural gravel and spread, level, water and compact to a density of at least 95% modified AASHTO density within 2% of OMC in 150mm thick layers to shaped bottom of trenches.</t>
  </si>
  <si>
    <t>25mpa V-shaped channel 824mm wide x 155mm thick with ref. 193 mesh reinforcement (continuous over joints) and finished on exposed surfaces with a steel float, laid to falls in panels not exceeding 1,5m long, with 12mm thick bitumen impregnated softboard movement joints with exposed edges raked out for a depth of 10mm and filled with bituminous compound and including one layer 250 micron type C waterproof sheeting mechanically jointed including all necessary excavations, formwork, etc.</t>
  </si>
  <si>
    <t>Grid inlets, kerb inlets, etc.:</t>
  </si>
  <si>
    <t>Excavate in compacted earth for and build grid inlet catchpit size 1040 x 1040mm externally with plastered one brick wall sides in engineering bricks built in english bond on and including 25Mpa insitu concrete base 200mm thick with ref 245 mesh reinforcing, rendered smooth internally in 1:5 cement mortar, benching up bottom in 25Mpa concrete finished off smooth with a steel trowel and 1040 x 1040 x 150mm thick insitu concrete cover slab to SABS 1504, rebated and holed for and including 600 x 600mm square dished shaped purpose made heavy duty polymer grid inlet cover laid loose in 50 x 50 x 6mm angle section framing including all formwork, reinforcing, backfilling in 150mm layers compacted to 90% Mod AASHTO density, compaction, filling, etc. Depth to invert exceeding 1000mm and not exceeding 2000mm deep (As per attached Engineers Drawing CP053-OVP-TPS-001).</t>
  </si>
  <si>
    <t>Excavate in compacted earth for and build manhole size 1340 x 1640mm externally with plastered one brick wall sides in engineering bricks built in english bond on and including 25Mpa insitu concrete base 200mm thick with ref 888 mesh reinforcing, rendered smooth internally in 1:5 cement mortar, benching up bottom in 25Mpa concrete finished off smooth with a steel trowel and 1340 x 1640 x 200mm thick insitu concrete cover slab to SABS 1504, rebated and holed for and including circular medium duty concrete manhole cover and frame including all formwork, reinforcing, backfilling in 150mm layers compacted to 90% Mod AASHTO density, compaction, filling, step irons, etc. Depth to invert exceeding 1000mm and not exceeding 2000mm deep (As per attached Engineers Drawing CP053-OVP-TPS-001).</t>
  </si>
  <si>
    <t>Excavate for and build kerb inlet catchpit size overall 4000 x 1210mm, comprising of an upper chamber and a lower chamber, with one brick wall sides in engineering bricks built in english bond on and including 20Mpa insitu concrete base 150mm thick with ref 245 mesh reinforcing, rendered smooth internally in 1:5 cement mortar, benching up bottom in 20Mpa concrete finished off smooth and 2No. x 100mm thick 25Mpa concrete cover slabs with ref 245 mesh reinforcing, each slab size 2000 x 1000mm including leaving or forming opening size 450mm diameter in wall for inlet and 450mm diameter hole for outlet pipe including all formwork, reinforcing, backfilling, compacting, transition kerbs, intermediate supports, end supports, etc. Depth to invert exceeding 1000mm and not exceeding 2000mm (As per attached Engineers Drawing CP053-OVP-TPS-001).</t>
  </si>
  <si>
    <t>Allow for cleaning existing kerb inlets, manholes. etc. (various sizes) of all rubbish, debris, etc., including cleaning of the inlet &amp; outlet pipes for 20 metres in both directions, including removal of existing lids, relaying existing lids as per Engineer's instructions, making good &amp; carting away all rubbish, debris, etc. to a dumping site to be located by the contractor.</t>
  </si>
  <si>
    <t>Altering Depths of Manholes</t>
  </si>
  <si>
    <t>Carefully remove existing reinforced concrete cover slab with and including manhole cover and frame from existing 1500 x 1500mm brick electrical or telephone manhole, increase depth by bricking up and plaster not exceeding 500mm high and refix cover slab and manhole cover and frame, including making good.</t>
  </si>
  <si>
    <t>Carefully remove existing reinforced concrete cover slab with and including manhole cover and frame from existing 1500 x 1500mm brick electrical or telephone manhole, lower depth by breaking and carting away brick wall not exceeding 500mm high and refix cover slab and manhole cover and frame, including making good.</t>
  </si>
  <si>
    <t>Connections:</t>
  </si>
  <si>
    <t>Cut into existing stormwater manhole for and connect new 450mm diameter precast concrete pipe, including temporary sealing off, diverting, backfilling, making good on completion.</t>
  </si>
  <si>
    <t>WATER SUPPLY</t>
  </si>
  <si>
    <t>HDPE (PE160 PN12,5 SDR13.6) water pipes with butt welded joints:</t>
  </si>
  <si>
    <t>32mm Diameter pipe laid in ground to falls on and including Class C bedding (SABS 1200LB) and selected fill blanket, including excavation 760mm wide and not exceeding 1000mm deep and backfilling to 90% modified AASHTO density in 150mm layers, including carting away surplus excavated  material, risk of collapse, dewatering of trenches, etc.</t>
  </si>
  <si>
    <t>75mm Diameter pipe laid in ground to falls on and including Class C bedding (SABS 1200LB) and selected fill blanket, including excavation 760mm wide and not exceeding 1000mm deep and backfilling to 90% modified AASHTO density in 150mm layers, including carting away surplus excavated  material, risk of collapse, dewatering of trenches, etc.</t>
  </si>
  <si>
    <t>Extra on 32mm diameter HDPE pipe for:</t>
  </si>
  <si>
    <t>End cap.</t>
  </si>
  <si>
    <t>Junction.</t>
  </si>
  <si>
    <t>Bend.</t>
  </si>
  <si>
    <t>Tee.</t>
  </si>
  <si>
    <t>Isolation valve.</t>
  </si>
  <si>
    <t>Extra on 75mm diameter HDPE pipe for:</t>
  </si>
  <si>
    <t>Concrete anchor blocks and pipe surrounds:</t>
  </si>
  <si>
    <t>20Mpa Concrete in anchor or thrust blocks including additional excavation and all necessary formwork.</t>
  </si>
  <si>
    <t>Valves and hydrants:</t>
  </si>
  <si>
    <t>100mm "Storz" or equal approved hydrant with instantaneous connection and double tamperproof valve including 100mm diameter stand pipe 1m high and 90 degree bend, bedded in and including 25Mpa concrete block size 300 x 300 x 150mm thick including all necessary excavations, formwork, backfilling, painting, denso tape, etc. (as per attached Engineer's drawing CP053-OVP-TPS-001).</t>
  </si>
  <si>
    <t>160mm Diameter flanged resilient wedge type gate valve including flange adaptor for uPVC pipes, non rising spindle and anti-clockwise closing, excavations, backfilling, etc.</t>
  </si>
  <si>
    <t>Valve chambers:</t>
  </si>
  <si>
    <t>SOIL DRAINAGE</t>
  </si>
  <si>
    <t>uPVC heavy duty pressure piping to SABS 791 with high impact couplings (Diameters given are outside diameters):</t>
  </si>
  <si>
    <t>160mm Diameter Class 34 pipe laid in ground to falls on and including Class C bedding (SABS 1200LB) and selected fill blanket, including excavation in compacted earth 750mm wide and not exceeding 1000mm deep and backfilling to 90% modified AASHTO density in 150mm layers, including carting away surplus excavated material, risk of collapse, dewatering of trenches, shoring, etc.</t>
  </si>
  <si>
    <t>Ditto, but exceeding 1000mm and not exceeding 2000mm deep.</t>
  </si>
  <si>
    <t>Extra on 160mm diameter uPVC pipes for fittings:</t>
  </si>
  <si>
    <t>45Âº Plan reducing junction.</t>
  </si>
  <si>
    <t>Sundries:</t>
  </si>
  <si>
    <t>20Mpa Concrete in marker block size overall 200 x 100 x 1300mm high with 800mm projecting above ground including all necessary excavation, formwork, etc.</t>
  </si>
  <si>
    <t>Excavate in earth for and including circular type precast concrete manhole formed of 1599mm diameter x 300mm thick 25Mpa concrete base with manhole formed of 1250mm diameter (internally) precast concrete rings with joints sealed with bituminous putty with and including precast concrete cover slab 159mm thick with opening for and including heavy duty road type manhole cover and lockable frame as type 2A set in cement mortar and sealed in tallow and with 20Mpa concrete benching in bottom floated smooth with falls and finished on all exposed surfaces with 25mm thick granolithic with angles rounded including all necessary excavation, backfilling, carting away, risk of collapse, shoring, dewatering, concrete blinding, formwork, step irons, etc.:</t>
  </si>
  <si>
    <t>Manhole exceeding 1500mm and not exceeding 2000mm deep.</t>
  </si>
  <si>
    <t>Cleaning of Existing System:</t>
  </si>
  <si>
    <t>Allow for jet cleaning existing sewer pipes, manholes. etc. (various sizes) of all rubbish, debris, sewage, etc., including cleaning of the inlet &amp; outlet pipes in both directions, including removal of existing lids, relaying existing lids as per Engineer's instructions, making good &amp; carting away all rubbish, debris, etc. to a dumping site to be located by the contractor.</t>
  </si>
  <si>
    <t>Cut into existing sewer manhole for and connect new 160mm diameter uPVC pipe, including temporary sealing off, diverting, backfilling, liaising with the authorities, making good on completion.</t>
  </si>
  <si>
    <t>BILL NO. 5</t>
  </si>
  <si>
    <t>STREET FURNITURE</t>
  </si>
  <si>
    <t>The rate for street furniture  must allow for the purchase, transport, off loading, storage on site and installation. Contractor to provide samples for approval. All street furniture is to be of an Architectural standard and will be subject to the closet scrutiny for blemishes. The contractor will be hereby deemed to have taken this into account in his rates.</t>
  </si>
  <si>
    <t>FOLLOWING IN STREET FURNITURE</t>
  </si>
  <si>
    <t>Precast Concrete Bollards:</t>
  </si>
  <si>
    <t>300mm Diameter smooth grey solid concrete balls "Vanstone P2-2401", or equal approved, precast concrete bollards including steel pegs planted in the ground including taking delivery, storing, and laying in position when required in strict accordance with the manufacturer's instructions.</t>
  </si>
  <si>
    <t>450mm Diameter smooth grey solid concrete balls "Vanstone P2-2403", or equal approved, precast concrete bollards including steel pegs planted in the ground including taking delivery, storing, and laying in position when required in strict accordance with the manufacturer's instructions.</t>
  </si>
  <si>
    <t>Garbage bins:</t>
  </si>
  <si>
    <t>20Mpa mass concrete in base for garbage bins (elsewhere measured) size overall 200 x 200 x 400mm deep with top surface to be finished smooth with a steel trowel and steel ruled joints all round top of base, embedded on excavated surface, including any necessary excavation, backfilling, cartaway, formwork, finishing top surface smooth with a steel float, etc.</t>
  </si>
  <si>
    <t>475mm Diameter x 800mm high "Fairground Swing Bin" by "Wilson Stone", or equal approved, including lug welded on one side to prevent swinging in both directions with one rectangular section post (post size 76 x 38 x 3.2mm) &amp; cast 200mm deep into concrete base (base elsewhere measured) including taking delivery, storing and casting in position when required in strict accordance with the manufacturer's instructions.</t>
  </si>
  <si>
    <t>Precast Tables and Seats:</t>
  </si>
  <si>
    <t>25Mpa mass concrete in base for precast concrete seats (elsewhere measured) size overall 550 x 500 x 200mm deep with top surface to be finished smooth with a steel trowel and steel ruled joints all round top of base, embedded on excavated surface, including any necessary excavation, formwork, 2 x Y10 reinforcing starter bars, cartaway, finishing top surface smooth with a steel float, etc.</t>
  </si>
  <si>
    <t>25Mpa mass concrete in base for precast concrete tables (elsewhere measured) size overall 900 x 550 x 200mm deep with top surface to be finished smooth with a steel trowel and steel ruled joints all round top of base, embedded on excavated surface, including any necessary excavation, formwork, 2 x Y10 reinforcing starter bars, cartaway, finishing top surface smooth with a steel float, etc.</t>
  </si>
  <si>
    <t>Precast "Eureka P3-3652" concrete seats by "Vanstone" or equal approved with 2No. legs cast into concrete base (elsewhere measured) including taking delivery, storing and casting in position when required in strict accordance with the manufacturers instructions.</t>
  </si>
  <si>
    <t>Precast "Eureka P3-3670" concrete table by "Vanstone" or equal approved with 2No. legs cast into concrete base (elsewhere measured) including taking delivery, storing and casting in position when required in strict accordance with the manufacturers instructions.</t>
  </si>
  <si>
    <t>Tree Rings</t>
  </si>
  <si>
    <t>1500mm Diameter smooth grey finish precast concrete tree rings in four quarters, as supplied by "Vanstone P2-2801", or equal approved, including taking delivery, storing and laying in position on a mortar bed when required in strict accordance with the manufacturer's instructions.</t>
  </si>
  <si>
    <t>15 - 19mm Gravel (50mm thick) to square and round tree rings including spreading level.</t>
  </si>
  <si>
    <t>FOLLOWING IN OUTDOOR GYM EQUIPMENT &amp; PLAY EQUIPMENT</t>
  </si>
  <si>
    <t>"Green Outdoor Gyms (GOG) Callisthenic Park Range", or equal approved, galvanised steel outdoor gym equipment including concrete foundations, installed in strict accordance with the manufacturer's instructions:</t>
  </si>
  <si>
    <t>Equipment size overall 7m x 2.4m x 2.5m, code TXJ JM 05.</t>
  </si>
  <si>
    <t>Equipment size overall 3.8m x 1.8m x 2.5m, code TXJ JM 02.</t>
  </si>
  <si>
    <t>Equipment size overall 2.8m x 2.8m x 2.8m, code TXJ JM 07.</t>
  </si>
  <si>
    <t>Equipment size overall 4.8m x 2m x 2.5m, code TXJ 409.</t>
  </si>
  <si>
    <t>"Microzone Trading", or equal approved, outdoor play equipment including concrete foundations, paintwork, etc. installed in strict accordance with the manufacturer's instructions:</t>
  </si>
  <si>
    <t>Balancing beam (Code: CC17).</t>
  </si>
  <si>
    <t>Rollercoaster (Code: CC24).</t>
  </si>
  <si>
    <t>Rollertwister (Code: CC40).</t>
  </si>
  <si>
    <t>Standard swing (Code: SW02).</t>
  </si>
  <si>
    <t>Musical pipes (Code: ST03).</t>
  </si>
  <si>
    <t>Fitness athletic custom climber (Code: CC02).</t>
  </si>
  <si>
    <t>Small climber with slide (Code: CC08).</t>
  </si>
  <si>
    <t>Medium climber with drum (Code: CC41).</t>
  </si>
  <si>
    <t>Medium rainbow climber (Code: CC20).</t>
  </si>
  <si>
    <t>BILL NO. 6</t>
  </si>
  <si>
    <t>SEATING, PLAY AREAS, WORKOUT AREA &amp; CANOPIES</t>
  </si>
  <si>
    <t>Excavation in compacted filling not exceeding 2m deep</t>
  </si>
  <si>
    <t>Trenches</t>
  </si>
  <si>
    <t>Trenches circular on plan</t>
  </si>
  <si>
    <t>Holes</t>
  </si>
  <si>
    <t>Extra over excavations in earth for excavation in</t>
  </si>
  <si>
    <t>Soft rock</t>
  </si>
  <si>
    <t>Hard rock</t>
  </si>
  <si>
    <t>Extra over all excavations for carting away</t>
  </si>
  <si>
    <t>Surplus material from excavations and/or stock piles on site to a dumping site to be located by the contractor</t>
  </si>
  <si>
    <t>Risk of collapse of excavations</t>
  </si>
  <si>
    <t>Sides of trench and hole excavations not exceeding 1,5m deep</t>
  </si>
  <si>
    <t>Sides of trench and hole excavations not exceeding 1,5m deep, circular on plan</t>
  </si>
  <si>
    <t>Keeping excavations free of water</t>
  </si>
  <si>
    <t>Keeping excavations free of water other than subterranean water</t>
  </si>
  <si>
    <t>Selected earth filling obtained from the excavations and/or prescribed stock piles on site in layers of 150mm thick compacted to 93% Mod AASHTO density</t>
  </si>
  <si>
    <t>Infill to seating walls.</t>
  </si>
  <si>
    <t>Selected crushed stone aggregate filter blanket of 25mm-50mm crushed stone compacted on prepared ground:</t>
  </si>
  <si>
    <t>Backfilling to trenches, holes, etc</t>
  </si>
  <si>
    <t>Selected imported G7 (commercial sources) natural gravel and spread, level, water and compact to a density of at least 95% modified AASHTO density within 2% of OMC in 150mm thick layers:</t>
  </si>
  <si>
    <t>To shaped earth mounds.</t>
  </si>
  <si>
    <t>Selected imported G7 (commercial sources) natural gravel and spread, level, water and compact to a density of at least 97% modified AASHTO density within 2% of OMC in 150mm thick layers:</t>
  </si>
  <si>
    <t>Bottom of trenches.</t>
  </si>
  <si>
    <t>Selected imported G5 (commercial sources) natural gravel and spread, level, water and compact to a density of at least 97% modified AASHTO density within 2% of OMC in 150mm thick layers:</t>
  </si>
  <si>
    <t>Soil insecticide</t>
  </si>
  <si>
    <t>To bottoms and sides of trenches, etc</t>
  </si>
  <si>
    <t>15 MPa/19 mm concrete in</t>
  </si>
  <si>
    <t>Surface blinding under footings and bases</t>
  </si>
  <si>
    <t>Infill to ends of precast concrete seats.</t>
  </si>
  <si>
    <t>25 MPa/19mm Concrete in</t>
  </si>
  <si>
    <t>Ground beams &amp; toe blocks.</t>
  </si>
  <si>
    <t>Strip footings.</t>
  </si>
  <si>
    <t>Bases.</t>
  </si>
  <si>
    <t>Stub columns.</t>
  </si>
  <si>
    <t>Drinking fountain walls (as per attached Engineer's drawing CP053-OVP-002 and Architect's drawing 20.31/L/310_000_T).</t>
  </si>
  <si>
    <t>Surface beds laid to falls.</t>
  </si>
  <si>
    <t>Infill between precast concrete seats.</t>
  </si>
  <si>
    <t>25MPa high strength non-shrink grout:</t>
  </si>
  <si>
    <t>Non-shrink grout shall be 1:2 cement and sand mixture, mixed dry until uniform in colour before adding water.</t>
  </si>
  <si>
    <t>Bedding approximately 35mm thick under 250 x 250mm base plate including chamfered edges all round.</t>
  </si>
  <si>
    <t>Holding down bolts:</t>
  </si>
  <si>
    <t>Provide template for and embed set of four 16mm diameter x 300mm long steel holding down bolts (bolts elsewhere) into top of foundation base in exact position.</t>
  </si>
  <si>
    <t>Thickening out:</t>
  </si>
  <si>
    <t>Thicken out 100mm thick surface bed size overall 500 x 250mm thick with one splayed side including all necessary excavations, formwork, etc.</t>
  </si>
  <si>
    <t>Thicken out 100mm thick surface bed size overall 500 x 250mm thick, circular on plan with one splayed side including all necessary excavations, formwork, etc.</t>
  </si>
  <si>
    <t>Finishing top surfaces of concrete smooth with a wood float:</t>
  </si>
  <si>
    <t>Surface beds, slabs, etc.</t>
  </si>
  <si>
    <t>Finishing exposed surfaces of smooth formwork</t>
  </si>
  <si>
    <t>Hack off projections, fill in and rub down concrete surfaces as necessary and leave ready for painting</t>
  </si>
  <si>
    <t>Rough formwork to:</t>
  </si>
  <si>
    <t>Sides of stub columns.</t>
  </si>
  <si>
    <t>Edges, risers, ends and reveals not exceeding 300mm high or wide.</t>
  </si>
  <si>
    <t>Special formwork (Degree of Accuracy I) to:</t>
  </si>
  <si>
    <t>Extra over for forming recessed lettering to inside of special formwork to form a recessed finish to the concrete wall, formed of 19mm deep laser cut MDF board sealed with and including 3 coats of approved marine varnish including taking delivery, storing, holes in formwork, screwing into position when required, neatly finishing off the edges once the concrete has cured all in strict accordance with the Architect's and Engineers instructions (as per attached Engineer's drawing CP053-OVP-002 and Architect's drawing 20.31/L/310_000_T):</t>
  </si>
  <si>
    <t>Lettering size overall 1000mm x 300mm to form the word "OVAL".</t>
  </si>
  <si>
    <t>Lettering size overall 400mm x 105mm to form the word "park".</t>
  </si>
  <si>
    <t>Boxing in or out special formwork to form:</t>
  </si>
  <si>
    <t>20 x 100mm Deep recess to vertical face of drinking fountain walls (as per attached Engineer's drawing CP053-OVP-002 and Architect's drawing 20.31/L/310_000_T).</t>
  </si>
  <si>
    <t>Saw cut joints</t>
  </si>
  <si>
    <t>75 x 6mm Saw cut joints in two operations in top of concrete.</t>
  </si>
  <si>
    <t>Mild steel rod reinforcement to structural concrete work:</t>
  </si>
  <si>
    <t>Various size bars.</t>
  </si>
  <si>
    <t>High tensile steel rod reinforcement to structural concrete work:</t>
  </si>
  <si>
    <t>Fabric reinforcement with minimum 400mm wide overlaps:</t>
  </si>
  <si>
    <t>Type 193 Fabric reinforcement in concrete surface beds.</t>
  </si>
  <si>
    <t>Brickwork in extra hard burnt clay NFX bricks in 3:1 cement mortar:</t>
  </si>
  <si>
    <t>Half brick walls to seating areas.</t>
  </si>
  <si>
    <t>Half brick walls circular on plan, to seating areas.</t>
  </si>
  <si>
    <t>One brick walls to planters.</t>
  </si>
  <si>
    <t>One and a half brick walls to seating areas.</t>
  </si>
  <si>
    <t>One and a half brick walls circular on plan, to seating areas.</t>
  </si>
  <si>
    <t>Joint forming material in movement joints</t>
  </si>
  <si>
    <t>20mm Bitumen impregnated softboard built in vertically through brick walls</t>
  </si>
  <si>
    <t>10mm Wide fibreboard built in vertically between brickwork and concrete surfaces.</t>
  </si>
  <si>
    <t>Brick reinforcement</t>
  </si>
  <si>
    <t>75mm Wide reinforcement built in horizontally</t>
  </si>
  <si>
    <t>150mm Wide reinforcement built in horizontally</t>
  </si>
  <si>
    <t>"222 x 106 x 73mm thick Corobrik Fynbos Rooi FBA Clay Facebrick", or equal approved, bedded and jointed in Class II mortar:</t>
  </si>
  <si>
    <t>Extra over brickwork for face brickwork in stretcher bond pattern and pointed with 12mm square raked horizontal and vertical joints.</t>
  </si>
  <si>
    <t>Extra over brickwork for face brickwork circular on plan in stretcher bond pattern and pointed with 12mm square raked horizontal and vertical joints.</t>
  </si>
  <si>
    <t>Face brickwork in stack bond pattern to tops of seats, not exceeding 350mm wide, and pointed with 5mm square raked horizontal and vertical joints.</t>
  </si>
  <si>
    <t>Face brickwork in stack bond pattern circular on plan to tops of seats, not exceeding 350mm wide, and pointed with 5mm square raked horizontal and vertical joints.</t>
  </si>
  <si>
    <t>220mm Wide single bullnose coping on top of brickwork and pointed with 12mm concave horizontal and vertical joints.</t>
  </si>
  <si>
    <t>220mm Wide single bullnose coping circular on plan on top of brickwork and pointed with 12mm concave horizontal and vertical joints.</t>
  </si>
  <si>
    <t>Embankment Seating:</t>
  </si>
  <si>
    <t>"Infraset Type 4 Seat", or equal approved, precast concrete embankment seating system consisting of a grey hollow seat block, dry stacked at 26.56Â° on and including 75mm thick 25mpa structural screed to embankment, including taking delivery, storing and casting in position when required in strict accordance with the manufacturers instructions.</t>
  </si>
  <si>
    <t>Ditto, laid circular on plan.</t>
  </si>
  <si>
    <t>"Infraset Type 4 Step", or equal approved, precast concrete embankment seating system consisting of a grey hollow seat block, dry stacked at 26.56Â° on and including 75mm thick 25mpa structural screed to embankment, including taking delivery, storing and casting in position when required in strict accordance with the manufacturers instructions.</t>
  </si>
  <si>
    <t>Prepare and apply one coat "ABE Super Laykold", or equal approved, primer and three coats "ABE Super Laykold", or equal approved, waterproofing:</t>
  </si>
  <si>
    <t>To inner face of planter walls.</t>
  </si>
  <si>
    <t>Under surface beds.</t>
  </si>
  <si>
    <t>Grey polyurethane sealant, including backing cord, bond breaker, primer, etc</t>
  </si>
  <si>
    <t>Rake out 10mm thick expansion joint filler to a depth of 10mm, apply approved primer, insert packing strip and fill with type 2 gungrade polyurethane base joint sealing compound</t>
  </si>
  <si>
    <t>"Dow Corning 890SL", or equal approved, silicone sealant, including backing cord, bond breaker, primer, etc.</t>
  </si>
  <si>
    <t>Clean out 6mm thick saw cut joint, apply approved primer, insert backing cord and fill with sealing compound.</t>
  </si>
  <si>
    <t>Subsoil Drainage</t>
  </si>
  <si>
    <t>Kaymt U14, or equal approved, geofabric filter blanket wrapped around stone encasing with 150mm side and 300mm end laps including stitching.</t>
  </si>
  <si>
    <t>Surface Finish to Play Areas:</t>
  </si>
  <si>
    <t>10mm Thick "Recycled Rubber Concepts - Anti Slip Hard Wearing Rubber Surface", or equal approved, flooring system in a standard green colour, laid on a dry concrete surface bed (surface bed elsewhere), including all preparation work, primer, etc. installed in strict accordance with manufacturer's instructions.</t>
  </si>
  <si>
    <t>50mm Thick "Recycled Rubber Concepts - Impact Safety Play Rubber Surface", or equal approved, flooring system in a combination of colours(Orange - 20%; Lime - 20%; Purple - 20%; Turquoise - 20%; Yellow - 20%), laid on a dry concrete surface bed to sloped and circular earth mounds (surface bed elsewhere), including all preparation work, primer, etc., installed in strict accordance with manufacturer's instructions.</t>
  </si>
  <si>
    <t>Approved stainless steel type 304 (18/10):</t>
  </si>
  <si>
    <t>"Franke 1,2mm Grade 304 18/10 stainless steel SAPSDF", or equal approved, combination wash hand basin &amp; drinking fountain (Code: 2520011), size 370 x 125 x 490mm high with 40mm concealed waste outlet, unit recessed 125mm into concrete wall and fixing in position and connecting complete in strict accordance with the manufacturer's instructions.</t>
  </si>
  <si>
    <t>Chromium plated taps:</t>
  </si>
  <si>
    <t>"Walcro 101R", or equal approved, metering tap.</t>
  </si>
  <si>
    <t>GALVANISED MILD STEEL BALUSTRADES</t>
  </si>
  <si>
    <t>1100mm High galvanised mild steel balustrade comprising of 50mm x 2mm thick hollow section intermediate posts at maximum 1600mm centres including 100mm x 150mm x 10mm thick fixing plate to base of post bolted to top of concrete or brickwork with and including 4No. x 90mm long M12 bolts, 60mm x 8mm thick horizontal top and bottom flat bar members, 16mm diameter solid section vertical members fixed between horizontal top and bottom members at 200mm centres, 50mm diameter x 2mm thick continuous handrail fixed to intermediate posts with and including 50mm x 10mm x 100mm long solid section support pin, including all necessary core drilling, epoxy grouting, plastic spacer plugs, cover plates, etc. (as per attached Architects drawing 20.31/L/312_000_T):</t>
  </si>
  <si>
    <t>Laid circular on plan.</t>
  </si>
  <si>
    <t>FENCING</t>
  </si>
  <si>
    <t>"Cochrane Steel ClearVu", or equal approved, in a galvanised and alu coated finish, pressed high density anti-climbing and anti-cut pressed mesh panel fencing 1800mm high formed of 3mm diameter horizontal &amp; vertical high tensile galvanised and alu coated wires with aperture size 76,2mm x 12,7mm and reinforced with 3 x 50mm deep V-section recessed bands including 100mm high galvanised and alu coated "shark tooth" type spike rails bolted to 50mm wide ClearVu, or equal approved, mesh flange bent along fence top with and including 2400mm long standard recess ClearVu, or equal approved, taper locking posts at 3382mm centres size overall 85 x 88 x 4mm thick sealed with UV stabilised polymer end caps and bolted to and including 15MPa/19mm aggregate concrete block 400 x 400 x 600mm deep with vandal resistant bolts and clamping plates including sealed end caps, bolts, double clamping plates, etc. in strict accordance with the manufacturer's instructions:</t>
  </si>
  <si>
    <t>Fence laid straight.</t>
  </si>
  <si>
    <t>STRUCTURAL STEELWORK</t>
  </si>
  <si>
    <t>Shop drawings</t>
  </si>
  <si>
    <t>The contractor will be required to prepare shop details for the work which must be submitted to the Engineer for approval before fabrication is started. Approval of shop details by the Engineer will include the following:</t>
  </si>
  <si>
    <t>a) Examination of member sizes for consistency with design requirements.</t>
  </si>
  <si>
    <t>b) Examination of all connections designed and/or detailed by the fabricator, for adequacy of load trasference.</t>
  </si>
  <si>
    <t>c) Approval of leading dimensions which are taken to include such dimensions as may influence the design (eg, depth of trusses and girders) or which may grossly affect site programme (eg, truss spans andstanchion heights).</t>
  </si>
  <si>
    <t>Norwithstanding any approval of these details, the contractor shall remain responsible for ensuring that the dimensions, details and workmanship result in the correct assembly of the work.</t>
  </si>
  <si>
    <t>Material and workmanship</t>
  </si>
  <si>
    <t>The steelwork is to be fabricated from mild steel to SABS 1431 Grade 300W. The whole of the fabrication and workmanship generally is to be in strict accordance with SABS 0162-1984 as amended. The material shall be of best quality throughout, free from loose rust or millscale, true to thickness and profile throughout and of the section and mass specified subject to a 2% tolerance for rolling margin. Consideration will be given to any detail variation which the contractor may wish to make with the view to the simplification of either fabrication, delivery or erection. Substitutions must be made at the contractor's own expense.</t>
  </si>
  <si>
    <t>The contractor shall provide Works Test Certificates where so required by the Architect.</t>
  </si>
  <si>
    <t>Testing</t>
  </si>
  <si>
    <t>Hold down bolts</t>
  </si>
  <si>
    <t>Holding down bolts and other fixing devices which are to  be embedded in concrete must be supplied to the principal contractor on request together with the necessary information, identification and templates.</t>
  </si>
  <si>
    <t>2mm Mild steel plate templates provided on a scale of one template for every five groups of bolts, suitably marked to ensure easy idetification are to be supplied to the principal contractor.</t>
  </si>
  <si>
    <t>Any costs incurred by subsequent repositioning of bolts, etc resulting from the contractor having failed to furnish adequate information, identification and templates will be for the contractor's account.</t>
  </si>
  <si>
    <t>Welding</t>
  </si>
  <si>
    <t>Welding shall be in accordance with SABS 044 "Welding: Parts I, II and III".</t>
  </si>
  <si>
    <t>Welding shall be carried out in a manner which will prevent any distortion of the weld or the parent section.</t>
  </si>
  <si>
    <t>All welds shall have adequate root fusion and shall be free from cracks, porosity or other irregularities and any undercutting shall be made good by the deposition of additional runs of weld metal.</t>
  </si>
  <si>
    <t>Any completed welds showing cracks, cavities or other efects shall be cut out and made good at the contractor's own expense.</t>
  </si>
  <si>
    <t>Mild steel electrodes shall comply with SABS 455 "Covered Electrodes for Manual Arc Welding of Mild Steel and Medium High Tensile Steel".</t>
  </si>
  <si>
    <t>Bolts</t>
  </si>
  <si>
    <t>Bolts shall have well-formed heads forged from the solid. Nuts shall closely fit the bolts so that they can only just be turned by hand and at least one clear thread shall project beyond the nut when fully tightened. All bolts shall have one asher under the nuts and shall be so tightened that the threaded portion does not bear on the members connected.  Where bolt heads or nuts bear upon bevelled surfaces they shall be provided with tapered washers of 2,3 mm mean thickness to provide a seating square with the axis of the bolt.</t>
  </si>
  <si>
    <t>Friction grip bolts</t>
  </si>
  <si>
    <t>Connections specifying high strength friction grip bolts are to be in strict accordance with SABS 094 "Bolted Friction Grip Joints in Structural Steelwork" and the bolts used are to be in accordance with BS 3139 Part 1 : 1959 "General Grade Bolts, High Strength Friction Grip Bolts for Structural Engineering".</t>
  </si>
  <si>
    <t>Notwithstanding the above, the following must be rigidly adhered to :</t>
  </si>
  <si>
    <t>a) Two-case hardened washers, one flat or bevelled under the head and the other flat or bevelled under the nut shall be used with each bolt.</t>
  </si>
  <si>
    <t>b) Contact surfaces shall not be painted and shall be thoroughly cleaned free of dirt, oil, loose scale, burrs and other defects which are liable to reduce friction resistnace between surfaces.</t>
  </si>
  <si>
    <t>c) At all times the correct torques shall be applied to the different sizes of bolts.</t>
  </si>
  <si>
    <t>Erection</t>
  </si>
  <si>
    <t>The steelwork generally is to be fabricated in the contractor's works having due regard to transport and erection facilities.  He must supply all erection tackle, temporary erection bracing, erect and plumb all steelwork and supply all steel wedges and tacks as required.  Items may be detailed for delivery "piece small" or the contractor may prefabricate if he is satisfied that suitable arrangements for transport can be made.</t>
  </si>
  <si>
    <t>Connections are to be designed for the forces indicated on the drawings or to the maximum capacity of the members.</t>
  </si>
  <si>
    <t>Cleaning and painting</t>
  </si>
  <si>
    <t>All structural steel is to be thoroughly degreased to remove all grease or oil and then wire-brushed, scraped or sand-papered to remove all rust, mill-scale or surface contaminations and is to be immediately given one coat zinc chromate, allowed to dry overnight and given one coat of universal undercoat prior to delivery to site. All damaged paintwork is to be made good on site after erection is complete.</t>
  </si>
  <si>
    <t>Testing of welders</t>
  </si>
  <si>
    <t>Tenderers must include in their rates for the testing of any welder used on the work who has not been tested within a period of six months immediately preceding his employment on this contract.</t>
  </si>
  <si>
    <t>Painting/corrosion protection specification</t>
  </si>
  <si>
    <t>a) All steelwork shall be mechanically wire-brushed to ST3O blast clean to SA2.  b) All steelwork shall receive one coat primer to DFT-100 micron.</t>
  </si>
  <si>
    <t>STEEL COLUMNS, BEAMS, POSTS, ETC.</t>
  </si>
  <si>
    <t>Welded columns in single lengths with flat section base, top, bearer and connection plates bolted to concrete base:</t>
  </si>
  <si>
    <t>IPE200 x 22.4Kg/m I-section columns including base plates, connectors, etc.</t>
  </si>
  <si>
    <t>IPE200 x 22.4Kg/m I-section columns set at an 80 degree angle including base plates, connectors, etc.</t>
  </si>
  <si>
    <t>Welded rafters in single lengths with flat section gusset, bearer and connection plates:</t>
  </si>
  <si>
    <t>IPE200 x 22.4Kg/m I-section rafter beam including gusset plates, connectors, etc.</t>
  </si>
  <si>
    <t>PURLINS, GIRTS, BRACING, ETC.</t>
  </si>
  <si>
    <t>Purlins and girts bolted to steel, all treated as per paint specification referred to above in Supplementary Preambles</t>
  </si>
  <si>
    <t>125 x 50 x 20 x 2.5mm Thick Cold formed lipped channel section purlins, cleats, etc.</t>
  </si>
  <si>
    <t>50 x 50 x 3mm Thick Square hollow section support, plates, etc.</t>
  </si>
  <si>
    <t>40 x 40 x 3mm Thick angle section cleats, etc.</t>
  </si>
  <si>
    <t>BOLTS, ETC.</t>
  </si>
  <si>
    <t>M16 Fully threaded holding down bolts including anchor plates, nuts and washers with one end tack welded to steel plate (elsewhere).</t>
  </si>
  <si>
    <t>PROFILED METAL SHEETING</t>
  </si>
  <si>
    <t>0,5mm Thick "GRS Klip-Tite". or equal approved profiled sheet metal sheeting with Chromadek Z200 (Charcoal) finish to one side, sheets 700mm wide with one male and female rib at ends 41mm high and two centre ribs 41mm high, in single lengths fixed to steel purlins by means of concealed fixings and fully interlocking fixing clips, including heavy duty industrial gauge accessories, fixed in strict accordance with the manufacturer's instructions:</t>
  </si>
  <si>
    <t>Sheeting laid to steel trusses with pitch not exceeding 50 degrees in single lengths (measured nett).</t>
  </si>
  <si>
    <t>Sheeting fixed vertically to steel purlins in single lengths (measured nett).</t>
  </si>
  <si>
    <t>0,58mm Thick flashings, etc.:</t>
  </si>
  <si>
    <t>400mm Girth flashing, four times bent (as per attached Architect's drawing 17.14/101).</t>
  </si>
  <si>
    <t>SUN SCREENS</t>
  </si>
  <si>
    <t>3mm Thick "Dibond ACM", or equal approved, lightweight aluminium composite sheets formed of two aluminium cover layers and a polyethylene core fixed with self tapping screws to steel purlins (purlins elsewhere) with and including circular perforations of various sizes from 25mm diameter to 70mm diameter increasing in 5mm increments formed by contour cutting or contour milling processes in a CNC machine, all in strict accordance with the manufacturer's instructions (attached Architect's drawing 17.14/101):</t>
  </si>
  <si>
    <t>Panel size overall 4066mm wide x 1500mm high.</t>
  </si>
  <si>
    <t>PAINTWORK</t>
  </si>
  <si>
    <t>Clean down, touch up with primer for steel where required, and apply one coat "PPG Amercoat 68HS", or equal approved, primer coat, one coat "PPG Amercoat 385", or equal approved, intermediate coat and one coat "PPG Amercoat 450H", or equal approved, top coat on:</t>
  </si>
  <si>
    <t>Structural steel members.</t>
  </si>
  <si>
    <t>BILL NO. 7</t>
  </si>
  <si>
    <t>The Tenderer is referred to the relevant Clauses in the separate document Model Preambles for Trades (2017 Edition)</t>
  </si>
  <si>
    <t>ALTERATIONS</t>
  </si>
  <si>
    <t>Take out and remove doors, windows, etc. including thresholds, sills, etc. from brickwork to be demolished:</t>
  </si>
  <si>
    <t>Single leaf door and frame unit size overall 813 x 2032mm high from half brick wall.</t>
  </si>
  <si>
    <t>Carefully take down and set aside for reuse including safely securing and maintaining:</t>
  </si>
  <si>
    <t>Timber tongue and groove ceiling panels.</t>
  </si>
  <si>
    <t>Polystyrene cornices.</t>
  </si>
  <si>
    <t>Take out and remove glass, mirrors, etc.:</t>
  </si>
  <si>
    <t>Glass from existing steel window frames including cleaning out rebates and preparing for new glass.</t>
  </si>
  <si>
    <t>Hack up/off and remove wall and floor tiles including removing mortar bed or backing and preparing concrete or brick surfaces for new screed, plaster or tile finishes:</t>
  </si>
  <si>
    <t>Ceramic tiles to floors.</t>
  </si>
  <si>
    <t>Ceramic tiles to walls.</t>
  </si>
  <si>
    <t>75mm Ceramic skirtings.</t>
  </si>
  <si>
    <t>Take up and remove vinyl floor coverings, carpeting, etc.:</t>
  </si>
  <si>
    <t>Vinyl tiles.</t>
  </si>
  <si>
    <t>Relocation of Existing Containers</t>
  </si>
  <si>
    <t>Carefully take up and remove existing ClearVu fence, set aside securely, and reinstall once the container has been relocated, including all foundation bases, etc.</t>
  </si>
  <si>
    <t>CONCRETE, FORMWORK AND REINFORCEMENT</t>
  </si>
  <si>
    <t>25MPa/19mm Concrete in:</t>
  </si>
  <si>
    <t>Steps.</t>
  </si>
  <si>
    <t>Rough formwork to sides of:</t>
  </si>
  <si>
    <t>High tensile steel reinforcement</t>
  </si>
  <si>
    <t>Various size bars</t>
  </si>
  <si>
    <t>Repair Work to Existing Spalling Concrete in Various Isolated Locations (Scaffolding to be allowed in rates):</t>
  </si>
  <si>
    <t>Hammer test concrete around exposed reinforcement and carefully strip back existing spalled concrete until solid concrete is reached and expose reinforcement with 10mm space all around bars, blow out all loose materials from the affected area, remove corroded reinforcement, prepare existing reinforcement by wire brushing or sand blasting to remove all rust and treat with "Prostruct 688", or equal approved, anti corrosion primer, applied in strict accordance to manufacturer's instruction.</t>
  </si>
  <si>
    <t>Apply "a.b.e. Epidermix 345", or equal approved, concrete adhesive to all exposed concrete, applied in strict accordance with the manufacturers instructions.</t>
  </si>
  <si>
    <t>Smooth formwork to sides and soffits of beams, columns and walls.</t>
  </si>
  <si>
    <t>25MPa/13mm Concrete to beams, columns and walls.</t>
  </si>
  <si>
    <t>MASONRY</t>
  </si>
  <si>
    <t>Brickwork in burnt clay NFP bricks in 3:1 cement mortar:</t>
  </si>
  <si>
    <t>Half brick walls.</t>
  </si>
  <si>
    <t>Brick reinforcement:</t>
  </si>
  <si>
    <t>75mm Wide reinforcement built in horizontally.</t>
  </si>
  <si>
    <t>WATERPROOFING</t>
  </si>
  <si>
    <t>Tough spun-bonded continuous polyester membrane 200mm wide secured with an approved adhesive over all side lapse, end lapse, roof screws, etc. in strict accordance with the manufacturers instructions on existing:</t>
  </si>
  <si>
    <t>Galvanised roof sheeting.</t>
  </si>
  <si>
    <t>ROOF COVERINGS, ETC</t>
  </si>
  <si>
    <t>0,5mm Thick "Safintra Classicor Corrugated AZ150 ZincAl" roof sheeting with chromadek finish on one side in single lengths fixed to timber purlins including heavy industrial chromadek finishings all fixed in strict accordance with the manufacturer's instructions:</t>
  </si>
  <si>
    <t>Sheeting laid to roof with pitch not exceeding 50 degrees in single lengths (measured nett).</t>
  </si>
  <si>
    <t>145mm Thick "Isotherm", or equal approved, non-combustible flexible glasswool insulation with a white metalised foil face on the one side, installed in strict accordance with the manufacturers instructions:</t>
  </si>
  <si>
    <t>Insulation laid taut over timber purlins and fixed concurrent with roof covering in strict accordance with the manufacturers instructions.</t>
  </si>
  <si>
    <t>Existing Roof Sheeting:</t>
  </si>
  <si>
    <t>Fix down existing loose sheeting at the joints, to timber purlins including all necessary roof screws, etc.</t>
  </si>
  <si>
    <t>CEILINGS</t>
  </si>
  <si>
    <t>Carefully reinstate existing ceilings and cornices from stockpiles on site:</t>
  </si>
  <si>
    <t>135mm Thick "Starfibre", or equal approved, ceiling insulation with a density of 10kg/m3 closely fitted between timber trusses and laid on top of:</t>
  </si>
  <si>
    <t>Ceilings suspended not exceeding 1m below timber trusses.</t>
  </si>
  <si>
    <t>CARPENTRY AND JOINERY</t>
  </si>
  <si>
    <t>44mm Thick heavy duty door with hardwood concealed edge strips and finished on both sides with hardboard and hung on steel frames (frames elsewhere):</t>
  </si>
  <si>
    <t>Door size overall 813 x 2032mm high.</t>
  </si>
  <si>
    <t>Fire Doors</t>
  </si>
  <si>
    <t>"Bitcon Rubidor", or equal approved, Class D single leaf fire door size overall 813 x 2032mm high in accordance with SABS 1253 with a commercial veneer and concealed steel cladding including 2mm galvanised steel custom made door frame to suit one brick wall rebated on one side and other side splayed at 45 degrees complete with hoop iron anchors welded to frame, one adjustable stainless steel striking plate suitable for mortice lock, three rubber shock absorbers in rebate and one and a half pairs of 100mm heavy duty brass hinges including preparing frame for door closer.</t>
  </si>
  <si>
    <t>IRONMONGERY</t>
  </si>
  <si>
    <t>Hinges, Bolts, etc.</t>
  </si>
  <si>
    <t>"DCLSA", or equal approved, 100 x 75 x 1.7mm stainless steel 4 ball bearing butt hinges (Code: VER210076/1.7).</t>
  </si>
  <si>
    <t>Locks</t>
  </si>
  <si>
    <t>"Union SS8023SS", or equal approved, stainless steel WC indicator bolt.</t>
  </si>
  <si>
    <t>Handles</t>
  </si>
  <si>
    <t>"Assa Abloy Dove", or equal approved, handle on 150 x 50mm oval backplate with Satin Chrome finish (Code: CB6D20-13SC) including oval cylinder upright lock case (Code: L-2241-78SS) and 66mm oval double cylinder (code: 2x6SCMKD).</t>
  </si>
  <si>
    <t>Pairs</t>
  </si>
  <si>
    <t>"Assa Abloy Dove", or equal approved, handle on 150 x 50mm oval backplate with satin chrome finish (Code: CB6D20-06SC) including mortice latch (Code: 2657-78SS).</t>
  </si>
  <si>
    <t>Door Closers</t>
  </si>
  <si>
    <t>"Assa Abloy 7772", or equal approved,overhead door closer with regular arm (Code: 7772) and necessary mounting brackets, etc.</t>
  </si>
  <si>
    <t>Existing Windows and Door Ironmongery</t>
  </si>
  <si>
    <t>Service existing hinges, locks, handles, etc.</t>
  </si>
  <si>
    <t>Grab Rails</t>
  </si>
  <si>
    <t>"Franke CNTX750", or equal approved, stainless steel straight grab rail including mounting brackets screwed and plugged to wall.</t>
  </si>
  <si>
    <t>"Franke CNTX21", or equal approved, stainless steel angle grab rail including mounting brackets screwed and plugged to wall.</t>
  </si>
  <si>
    <t>Bathroom Fittings</t>
  </si>
  <si>
    <t>"Franke STRX605", or equal approved, stainless steel waste bin fixed to wall.</t>
  </si>
  <si>
    <t>"Franke STRX611", or equal approved, stainless steel sanitary towel disposal bin fixed to wall.</t>
  </si>
  <si>
    <t>"Franke STRX618", or equal approved, stainless steel lockable soap dispenser fixed to wall.</t>
  </si>
  <si>
    <t>"Franke STRX600", or equal approved, stainless steel paper towel dispenser fixed to wall.</t>
  </si>
  <si>
    <t>"Franke HF2400HD", or equal approved, stainless steel automatic hand dryer fixed to wall.</t>
  </si>
  <si>
    <t>"Franke STRX672", or equal approved, stainless steel two roll lockable type toilet roll holder fixed to wall.</t>
  </si>
  <si>
    <t>"Franke BHM6P", or equal approved, stainless steel double arm soap rack fixed to wall.</t>
  </si>
  <si>
    <t>Sundry Items</t>
  </si>
  <si>
    <t>"Union", or equal approved, stainless steel door stop (Code: 87001SS).</t>
  </si>
  <si>
    <t>Following in Structural Steel Supports to Existing Timber Deck</t>
  </si>
  <si>
    <t>Welded beams in single lengths with flat section gusset, bearer and connection plates:</t>
  </si>
  <si>
    <t>IPE160 x 15.8Kg/m x 7500mm long Beams, including gusset plates, connectors, bolts, etc. installed to top of existing internal walls.</t>
  </si>
  <si>
    <t>METALWORK</t>
  </si>
  <si>
    <t>1,6mm Thick double rebated frames suitable for one brick walls complete with hoop iron anchors welded to frame, 4.2mm thick flanged adjustable steel striking plate suitable for cylinder locks, three rubber shock absorbers in rebate and one and a half pair 100mm ball bearing stainless steel hinges screwed to frame with stainless steel screws:</t>
  </si>
  <si>
    <t>Frame for door size 813 x 2032mm high.</t>
  </si>
  <si>
    <t>"Aluglass Bautech ShowerflexÂ® Silver Grey", or equal approved, powdercoated aluminium framed shower enclosure, glazed in stipolyte toughened safety glass, fixed complete to walls including pointing all round both sides of frame, all in strict accordance with teh manufacturer's instructions:</t>
  </si>
  <si>
    <t>Doors size overall 900 x 1800mm high.</t>
  </si>
  <si>
    <t>PLASTERING</t>
  </si>
  <si>
    <t>One coat cement plaster minimum 15mm thick finished smooth with a wood float and a finishing coat of rhinolite including all labours on brickwork:</t>
  </si>
  <si>
    <t>On walls, part on concrete.</t>
  </si>
  <si>
    <t>In narrow widths.</t>
  </si>
  <si>
    <t>TILING</t>
  </si>
  <si>
    <t>Allow a Prime Cost Amount of R170/m2 for ceramic floor tiles fixed with "Tal Goldstar 6", or equal approved, ceramic adhesive mixed with "Tal Bond", or equal approved, to screed (screed elsewhere) and flush pointed with "Tal Wall and Floor Grout" grout:</t>
  </si>
  <si>
    <t>Floors.</t>
  </si>
  <si>
    <t>Narrow widths.</t>
  </si>
  <si>
    <t>100mm High skirting.</t>
  </si>
  <si>
    <t>PLUMBING AND DRAINAGE</t>
  </si>
  <si>
    <t>Taps, Valves, etc.</t>
  </si>
  <si>
    <t>"Hansgrohe Focus (31964000)", or equal approved, single lever shower mixer for concealed installation.</t>
  </si>
  <si>
    <t>"Hansgrohe Clubmaster Chrome (27475000)", or equal approved, 3 jet overhead shower head and arm.</t>
  </si>
  <si>
    <t>Fire Service</t>
  </si>
  <si>
    <t>Medium class galvanised mild steel screwed and socketed piping with Klambon joints in accordance with SABS 62 fixed to walls, concrete soffits, etc. including all hangers &amp; brackets:</t>
  </si>
  <si>
    <t>25mm Diameter pipe.</t>
  </si>
  <si>
    <t>Extra over galvanised pipes for fittings:</t>
  </si>
  <si>
    <t>25mm Fittings.</t>
  </si>
  <si>
    <t>Hose Reels, etc.:</t>
  </si>
  <si>
    <t>Approved hose reel complete with 30m of 19mm hose all to SABS 543 incorporating 25mm chromium plated gunmetal gate valve and connection for and joint to supply pipe with brackets bolted to wall with and including four 8mm bolts with plate washers built 100mm into brickwork in cement mortar.</t>
  </si>
  <si>
    <t>Approved 4,5Kg DCP cylindrical fire extinguisher fixed on and including backing boards to walls.</t>
  </si>
  <si>
    <t>GLAZING</t>
  </si>
  <si>
    <t>Glazing to Steel with Putty</t>
  </si>
  <si>
    <t>"PG Smartglass", or equal approved, 6mm Low-E X1 standard glass:</t>
  </si>
  <si>
    <t>Panes exceeding 0,1m2 and not exceeding 0,5m2.</t>
  </si>
  <si>
    <t>Panes exceeding 0,5m2 and not exceeding 2m2.</t>
  </si>
  <si>
    <t>"PG Smartglass Intruderprufe", or equal approved, 6.38mm laminated safety glass:</t>
  </si>
  <si>
    <t>600 x 400mm "Design House C-MIR-10016", or equal approved, mirror fixed to brickwork.</t>
  </si>
  <si>
    <t>Paintwork to New Work</t>
  </si>
  <si>
    <t>Prepare and apply one coat "Plascon", or equal approved, plaster primer and two coats "Plascon Cashmere", or equal approved, paint:</t>
  </si>
  <si>
    <t>On internal plastered walls, columns, recessed bands, etc</t>
  </si>
  <si>
    <t>Prepare and apply one coat "Plascon", or equal approved, metal primer and two coats "Plascon Velvaglo", or equal approved, paint:</t>
  </si>
  <si>
    <t>On door frames</t>
  </si>
  <si>
    <t>Sand down, prepare and apply one coat "Plascon", or equal approved, wood primer and two coats "Plascon Velvaglo", or equal approved, paint:</t>
  </si>
  <si>
    <t>On general surfaces of doors.</t>
  </si>
  <si>
    <t>Paintwork to Previously Painted Work</t>
  </si>
  <si>
    <t>Prepare and apply two coats "Plascon Cashmere", or equal approved, paint:</t>
  </si>
  <si>
    <t>On internal plastered walls and projecting columns.</t>
  </si>
  <si>
    <t>Clean down, remove rust, prepare and apply one coat "Plascon", or equal approved, metal primer and two coats "Plascon Velvaglo", or equal approved, paint:</t>
  </si>
  <si>
    <t>On window frames</t>
  </si>
  <si>
    <t>Sand down, prepare and apply two coats of "Woodoc 25 Matt", or equal approved, wood  sealer:</t>
  </si>
  <si>
    <t>On timber floors.</t>
  </si>
  <si>
    <t>Clean down, prepare and apply two coats "Cemcrete Creteseal", or equal approved, clear, satin finish PUD/acrylic seal in strict accordance with the manufacturers instructions on:</t>
  </si>
  <si>
    <t>Concrete floors.</t>
  </si>
  <si>
    <t>Demolitions</t>
  </si>
  <si>
    <t>General Siteworks</t>
  </si>
  <si>
    <t>Paving, Kerbs, etc.</t>
  </si>
  <si>
    <t>Stormwater, Sewer, Water Reticulation</t>
  </si>
  <si>
    <t>Street Furniture</t>
  </si>
  <si>
    <t>Seating, Play Areas, Workout Area &amp; Canopies</t>
  </si>
  <si>
    <t>Building Work</t>
  </si>
  <si>
    <t>Preliminaries &amp; General</t>
  </si>
  <si>
    <t>Sub-Total</t>
  </si>
  <si>
    <t>ADD VAT @ 15%</t>
  </si>
  <si>
    <t>Total</t>
  </si>
  <si>
    <t>m³</t>
  </si>
  <si>
    <t>m²</t>
  </si>
  <si>
    <t>Extra over all excavations for carting away surplus material from excavations and/or stockpiles on site to a dumping site to be located by the Contractor.</t>
  </si>
  <si>
    <t>Excavation in compacted filling not exceeding 500mm deep to form trench for stormwater channel, including carting away material to a dump site to be located by the contractor.</t>
  </si>
  <si>
    <t>220mm Wide brick on edge coping.</t>
  </si>
  <si>
    <t>uPVC pipes</t>
  </si>
  <si>
    <t>50mm Pipes</t>
  </si>
  <si>
    <t>Extra over uPVC pipes for fittings</t>
  </si>
  <si>
    <t>50mm Access bend</t>
  </si>
  <si>
    <t>The Engineer shall be at liberty to select test pieces from steelwork in the workshop or on the site and to have them tested. The expense of such tests are to be borne by the contractor if the steelwork does not comply with the standards laid down above.</t>
  </si>
  <si>
    <t>Relocate existing container building, size overall 5.2m x 6m, to a location within an 80m radius including disconnecting all existing services and reconnecting in the new position, new plinths, etc.</t>
  </si>
  <si>
    <t>12mm Diameter High tensile steel dowel bars 150mm long with one end embedded 150mm deep in concrete with "Hilti HY 200-A", or equal approved, chemical anchor, in strict accordance with the manufacturer's instructions.</t>
  </si>
  <si>
    <t>12mm Diameter High tensile steel reinforcement bars.</t>
  </si>
  <si>
    <t>Hollow Core Doors:</t>
  </si>
  <si>
    <t xml:space="preserve">Mirrors	</t>
  </si>
  <si>
    <t>Electrical Installation</t>
  </si>
  <si>
    <t>Main Contractor Profit &amp; Attendance on SMME Work</t>
  </si>
  <si>
    <t>Value of SMME Work (30% of the full scope of work)</t>
  </si>
  <si>
    <t>Main Contractor Profit &amp; Attendance</t>
  </si>
  <si>
    <t>%</t>
  </si>
  <si>
    <t>Landscaping Installation</t>
  </si>
  <si>
    <t>Total Including VAT Carried to Form of Offer</t>
  </si>
  <si>
    <t>BERTHA SOLOMON RECREATION CENTRE</t>
  </si>
  <si>
    <t>ELECTRICAL INSTALLATION</t>
  </si>
  <si>
    <t>BILLS OF QUANTITIES</t>
  </si>
  <si>
    <t>ITEM</t>
  </si>
  <si>
    <t>QTY</t>
  </si>
  <si>
    <t>BILL NO:1</t>
  </si>
  <si>
    <t>PRELIMINARY AND GENERAL</t>
  </si>
  <si>
    <t>The tenderer shall allow for whatever cost they may consider necessary for Preliminary and General to carry out the Electrical Installation as detailed in the conditions of contract.</t>
  </si>
  <si>
    <t>1.1</t>
  </si>
  <si>
    <t>Site Establishment</t>
  </si>
  <si>
    <t xml:space="preserve">Sum </t>
  </si>
  <si>
    <t>1.2</t>
  </si>
  <si>
    <t>Construction equipment</t>
  </si>
  <si>
    <t>1.3</t>
  </si>
  <si>
    <t>Guarantee</t>
  </si>
  <si>
    <t>1.4</t>
  </si>
  <si>
    <t>Insurance</t>
  </si>
  <si>
    <t>1.5</t>
  </si>
  <si>
    <t>Laison with City Power</t>
  </si>
  <si>
    <t>1.6</t>
  </si>
  <si>
    <t>Preparation of As Built drawings</t>
  </si>
  <si>
    <t>1.7</t>
  </si>
  <si>
    <t>Supply Operating and Maintenance manuals for the various electrical components</t>
  </si>
  <si>
    <t>1.8</t>
  </si>
  <si>
    <t>Covid 19 Health and Safety Compliance</t>
  </si>
  <si>
    <t>1.9</t>
  </si>
  <si>
    <t>Any other items not mentioned above (please specify)</t>
  </si>
  <si>
    <t>i)</t>
  </si>
  <si>
    <t>ii)</t>
  </si>
  <si>
    <t>iii)</t>
  </si>
  <si>
    <t>CARRIED FORWARD TO SUMMARY</t>
  </si>
  <si>
    <t>BILL NO:2 - BLOCK A</t>
  </si>
  <si>
    <t>CONDUIT</t>
  </si>
  <si>
    <t>Supply and installation of PVC/ Galvanised conduit complete with all accessories including couplings, bending and fixings as specified:</t>
  </si>
  <si>
    <t>20mmɸ - cast in concrete or built in brickwork</t>
  </si>
  <si>
    <t>25mmɸ - cast in concrete or built in brickwork</t>
  </si>
  <si>
    <t>CONDUIT BOXES</t>
  </si>
  <si>
    <t>Supply and install conduit boxes complete with all accessories including conduit terminations</t>
  </si>
  <si>
    <t>60mm round, 25mm deep for 20mm conduit mounted flush in wall or fixed to surface</t>
  </si>
  <si>
    <t>No.</t>
  </si>
  <si>
    <t>Outlet boxes excluding covers:</t>
  </si>
  <si>
    <t>100mm x 50mm x 50mm conduit box.</t>
  </si>
  <si>
    <t>100mm x 100mm x 50mm conduit box.</t>
  </si>
  <si>
    <t>WIRING AND CONDUCTORS</t>
  </si>
  <si>
    <t xml:space="preserve">Supply and install PVC insulated copper conductors in required colours, drawn into conduit or trunking: </t>
  </si>
  <si>
    <t>2.5mm²</t>
  </si>
  <si>
    <t xml:space="preserve">4mm² </t>
  </si>
  <si>
    <t xml:space="preserve">6mm²  </t>
  </si>
  <si>
    <t>2.5mm² B.C.E.W.</t>
  </si>
  <si>
    <t>4mm² B.C.E.W.</t>
  </si>
  <si>
    <t xml:space="preserve"> LIGHT SWITCHES</t>
  </si>
  <si>
    <t>Supply, install and connect flush mounted light switch complete with cover plate and all accessories:</t>
  </si>
  <si>
    <t>16A 1 lever 1 way light switch complete with coverplate.</t>
  </si>
  <si>
    <t xml:space="preserve">16A 1 lever 2 way light switch </t>
  </si>
  <si>
    <t>LUMINAIRES</t>
  </si>
  <si>
    <t>Supply,  install and connect luminaires mounted as specified, complete with lamps, control gear and all accessories:</t>
  </si>
  <si>
    <t xml:space="preserve">1200mm surface mounted open channel flourescent luminaire complete with 39W LED cool white, </t>
  </si>
  <si>
    <t xml:space="preserve">6" Bowl fittings complete with 14W LED bulbs diffuser </t>
  </si>
  <si>
    <t>13W LED Wall mounted bulkhead luminaire complete with vandalproof diffusser</t>
  </si>
  <si>
    <t>CARRIED FORWARD TO NEXT PAGE</t>
  </si>
  <si>
    <t>BROUGHT FORWARD FROM PREVIOUS PAGE</t>
  </si>
  <si>
    <t>SWITCHED SOCKET OUTLETS</t>
  </si>
  <si>
    <t>Supply, install and connect Switched socket outlets mounted flush in wall or in powerskirting as specified, complete with cover plates and all accessories:</t>
  </si>
  <si>
    <t xml:space="preserve">16A Single switch socket outlet (White) </t>
  </si>
  <si>
    <t xml:space="preserve">16A Double switch socket outlet (White) </t>
  </si>
  <si>
    <t>ISOLATORS</t>
  </si>
  <si>
    <t>Supply and install Isolators mounted as specified complete with cover plate and all accessories.</t>
  </si>
  <si>
    <t>Single Phase Isolator</t>
  </si>
  <si>
    <t>Hand Dryer Isolator</t>
  </si>
  <si>
    <t xml:space="preserve"> PROVISIONAL SUMS</t>
  </si>
  <si>
    <t>Earthing and Lightning Protection</t>
  </si>
  <si>
    <t>Sum</t>
  </si>
  <si>
    <t>Add profit &amp; attendance:  .....%</t>
  </si>
  <si>
    <t>CCTV and Security Alarm System</t>
  </si>
  <si>
    <t>Modification to the distribution boards</t>
  </si>
  <si>
    <t>Replacement of blown light LED tubes</t>
  </si>
  <si>
    <t>TOTAL CARRIED FORWARD TO SUMMARY</t>
  </si>
  <si>
    <t>BILL NO:3 - BLOCK B</t>
  </si>
  <si>
    <t>BILL NO:4 - BLOCK C</t>
  </si>
  <si>
    <t xml:space="preserve"> BILL NO:5 - AREA LIGHTING </t>
  </si>
  <si>
    <t>2x 80W LED Solar flood lights mounted on 10m (MH) galvanised steel stepped pole powder coated matt green with spigot only as detailed in the specifications complete with two fuses, internal wiring, spigot and including pole holes and all other acccessories including 250W solar panel and battery.</t>
  </si>
  <si>
    <t>27W LED post top light fitting complete with 3m stepped fiberglass pole including glandplate and MCB</t>
  </si>
  <si>
    <t>Modification to the existing floor standing area/security  lighting control box including controls</t>
  </si>
  <si>
    <t xml:space="preserve">6.0 mm² 3-core PVC/SWA/PVC Cable          </t>
  </si>
  <si>
    <t xml:space="preserve">6.0 mm² 3-core PVC/SWA/PVC Cable Terminations   </t>
  </si>
  <si>
    <t>SUMMARY OF ELECTRICAL WORK</t>
  </si>
  <si>
    <t>Preliminary and General</t>
  </si>
  <si>
    <t>Block A</t>
  </si>
  <si>
    <t>Block B</t>
  </si>
  <si>
    <t>Block C</t>
  </si>
  <si>
    <t>Area lighting</t>
  </si>
  <si>
    <t>SUB-TOTAL - CARRIED FORWARD TO FINAL SUMMARY</t>
  </si>
  <si>
    <t>MISCELLANEOUS ITEMS</t>
  </si>
  <si>
    <t xml:space="preserve">SITE CLEARANCE </t>
  </si>
  <si>
    <t>a.</t>
  </si>
  <si>
    <t xml:space="preserve">Loading and removal to the Contractors own dumping site all unusable material, debris and stone, unused plant materials, placed in measurable storage heaps, resulting from the initial soil preparation to the final finishing process (other than specified). </t>
  </si>
  <si>
    <t>b.</t>
  </si>
  <si>
    <t>Collect unwanted materials and place in measurable heaps, and certified by Landscape Architect on site prior to removal.</t>
  </si>
  <si>
    <t>c.</t>
  </si>
  <si>
    <t xml:space="preserve">The contractor should at all times ensure to keep the site in a neat and tidy condition. </t>
  </si>
  <si>
    <t>d.</t>
  </si>
  <si>
    <r>
      <t xml:space="preserve">Provision for removal of unwanted material or material not suitable for fill </t>
    </r>
    <r>
      <rPr>
        <sz val="10"/>
        <rFont val="Arial"/>
        <family val="2"/>
      </rPr>
      <t xml:space="preserve">(20mm average layer) </t>
    </r>
  </si>
  <si>
    <t>DECOMPACTION</t>
  </si>
  <si>
    <t>a</t>
  </si>
  <si>
    <t>Material to be spoiled on site</t>
  </si>
  <si>
    <t>b</t>
  </si>
  <si>
    <t>Decompaction for trees (0.5 m³/tree)</t>
  </si>
  <si>
    <t>c</t>
  </si>
  <si>
    <t xml:space="preserve">Decompaction on all plant beds 200 mm deep) </t>
  </si>
  <si>
    <t>Total for decompaction</t>
  </si>
  <si>
    <t>Carried to Summary</t>
  </si>
  <si>
    <t>EARTH WORKS AND SOIL PREPARATION</t>
  </si>
  <si>
    <t>2.1</t>
  </si>
  <si>
    <t>PLANTING MEDIUM</t>
  </si>
  <si>
    <t>2.1.1</t>
  </si>
  <si>
    <t>Topsoil Import and Spread</t>
  </si>
  <si>
    <t>The contractor to provide all necessary equipment, labor and machinery for import and spread of topsoil.</t>
  </si>
  <si>
    <t>The topsoil to be free of any building rubble, rocks or plant materials.</t>
  </si>
  <si>
    <t>Inclusive of all handwork where required.</t>
  </si>
  <si>
    <t>d</t>
  </si>
  <si>
    <t>Compact soils where required, and prevent erosion at all times.</t>
  </si>
  <si>
    <t>e</t>
  </si>
  <si>
    <t>IMPORTANT NOTE FOR IMPORT OF TOPSOIL: PAYMENT FOR TOPSOIL WILL ONLY TAKE PLACE ON RECEIPT OF SIGNED DELIVERY NOTES BY THE LANDSCAPE ARCHITECT PRIOR TO EACH PAYMENT CERTIFICATE.  TOPSOIL WILL NOT BE CERTIFIED WITHOUT THE DELIVERY NOTES.</t>
  </si>
  <si>
    <t>f</t>
  </si>
  <si>
    <t>Rate to be all inclusive</t>
  </si>
  <si>
    <t>g</t>
  </si>
  <si>
    <t>500 mm for planters</t>
  </si>
  <si>
    <t>h</t>
  </si>
  <si>
    <t xml:space="preserve">0.34m³ per tree hole </t>
  </si>
  <si>
    <t>i</t>
  </si>
  <si>
    <t xml:space="preserve">100 mm layer  over lawn areas </t>
  </si>
  <si>
    <t>j</t>
  </si>
  <si>
    <t>Total spreading of topsoil from stockpile on site (for lawn areas)</t>
  </si>
  <si>
    <t>k</t>
  </si>
  <si>
    <t>Total topsoil import and spread on site</t>
  </si>
  <si>
    <t>2.1.2</t>
  </si>
  <si>
    <t>Cut to Fill for levelling, grading and shaping to profiles</t>
  </si>
  <si>
    <t>Cut to Fill for levelling, grading and levelling in insitu soil to desired profiles anywhere on site as indicated on plan or directed by the Landscape Architect</t>
  </si>
  <si>
    <t>Soil filling to be sufficiently compacted in 150mm layers to avoid subsidence</t>
  </si>
  <si>
    <t>Soils to be selected as to requirement</t>
  </si>
  <si>
    <t>Inclusive of handwork where required</t>
  </si>
  <si>
    <t>Inclusive of profilling to drainage points or general site drainage</t>
  </si>
  <si>
    <t>Work measure insitu (contractor to ensure existing soil profiles are measured and controlled prior to work commencing)</t>
  </si>
  <si>
    <t>2.1.3</t>
  </si>
  <si>
    <t>Scarifying</t>
  </si>
  <si>
    <t xml:space="preserve">Supply all the necessary equipment, tools  and labor for scarifying of all areas. </t>
  </si>
  <si>
    <t>Rip soil in all areas.</t>
  </si>
  <si>
    <t>Depth -- 250 mm.</t>
  </si>
  <si>
    <t>Rip in two directions.</t>
  </si>
  <si>
    <t>Use hand labour to scarify under trees to ensure that tree roots do not get damaged.</t>
  </si>
  <si>
    <t>Contractor to ensure that no services, existing paving or  concrete haunching behind curbs, are damaged.</t>
  </si>
  <si>
    <t>Remove all unwanted debris and medium to large sized rocks from the scarified soils and use suitable materials for soil berm filling.</t>
  </si>
  <si>
    <t>All inclusive rate per square meter.</t>
  </si>
  <si>
    <t xml:space="preserve">Provision for scarifying of planting areas </t>
  </si>
  <si>
    <t>2.1.4</t>
  </si>
  <si>
    <t>Fine grading</t>
  </si>
  <si>
    <t>Supply all necessary labor, machinery and equipment for the fine trimming of the planting soils of all areas.</t>
  </si>
  <si>
    <t>The contractor must ensure that all areas to be planted are compacted sufficiently to avoid any subsidence later on. Soil surface to be planted should not exceed a tolerance of 30mm in height when measured from the basic topographical line.</t>
  </si>
  <si>
    <t>Cultivate fertilizers and compost as supplied elsewhere.</t>
  </si>
  <si>
    <t xml:space="preserve">Provision must be made for proper and effective stormwater drainage. </t>
  </si>
  <si>
    <t>Soil erosion should be avoided at all times.</t>
  </si>
  <si>
    <t>Stones larger than 40mm in diameter and all foreign material must be removed and used for fill.</t>
  </si>
  <si>
    <t>Final surface must be shaped to desired profiles as to flow into levels of roadways and structures.</t>
  </si>
  <si>
    <t>No irrigation or storm water should be allowed to puddle anywhere behind the retaining walls or in any of the allocated plant bed areas.</t>
  </si>
  <si>
    <t xml:space="preserve">Provision for planting areas </t>
  </si>
  <si>
    <t>2.1.5</t>
  </si>
  <si>
    <t>Compost import and spreading in plant beds</t>
  </si>
  <si>
    <t>The contractor to provide all necessary equipment, labor and machinery for import and spread of compost.</t>
  </si>
  <si>
    <t>Sample of compost must comply with specification and be approved by the Landscape Architect prior to delivery on site.</t>
  </si>
  <si>
    <t>All compost shall consist of well-decomposed organic material, free of detrimental salts, glass, debris, weeds and other toxic impurities.</t>
  </si>
  <si>
    <t>The pH shall not exceed 7.0.</t>
  </si>
  <si>
    <t>Compost shall be protected against excessive rain, wind and dissipation.</t>
  </si>
  <si>
    <t>Payment after planting.</t>
  </si>
  <si>
    <t>Application rate</t>
  </si>
  <si>
    <t>IMPORTANT NOTE: PAYMENT FOR COMPOST WILL ONLY TAKE PLACE ON RECEIPT OF SIGNED DELIVERY NOTES BY THE LANDSCAPE ARCHITECT PRIOR TO EACH PAYMENT CERTIFICATE.  COMPOST WILL NOT BE CERTIFIED WITHOUT THE DELIVERY NOTES.</t>
  </si>
  <si>
    <t xml:space="preserve">30 mm deep over planting areas </t>
  </si>
  <si>
    <t xml:space="preserve">15 mm deep over lawn areas </t>
  </si>
  <si>
    <t>0.70m³ per tree hole</t>
  </si>
  <si>
    <t>k.</t>
  </si>
  <si>
    <t>Total compost import and spread</t>
  </si>
  <si>
    <t>2.1.6</t>
  </si>
  <si>
    <t>Fertilizers</t>
  </si>
  <si>
    <t>2.1.6.1</t>
  </si>
  <si>
    <t>Planting tablets for trees</t>
  </si>
  <si>
    <t>Supply, deliver and apply as per supplier specification AGRIFORM PLANTING TABLETS (or similar product)</t>
  </si>
  <si>
    <t>21gm: 2 year release</t>
  </si>
  <si>
    <t>Application rate:</t>
  </si>
  <si>
    <t>8 tablets per tree out of 100liter container or larger</t>
  </si>
  <si>
    <t>6 tablets per tree out of 50liter container</t>
  </si>
  <si>
    <t>4 tablets per tree out of 20 liter contrainer</t>
  </si>
  <si>
    <t xml:space="preserve">375 g/per tree hole </t>
  </si>
  <si>
    <t>Total tablets</t>
  </si>
  <si>
    <t>2.1.6.2</t>
  </si>
  <si>
    <t>Limestone ammonium nitrate over surface</t>
  </si>
  <si>
    <t>Application rate : 15 gm per m² for lawn areas and 25 gm per planting hole for groundcovers</t>
  </si>
  <si>
    <t>To be spread every 2 weeks after planting</t>
  </si>
  <si>
    <t>Irrigate well after application</t>
  </si>
  <si>
    <t>Provision made for 8 applications</t>
  </si>
  <si>
    <t>e.</t>
  </si>
  <si>
    <t>LAWN 15gm/sqm</t>
  </si>
  <si>
    <t>f.</t>
  </si>
  <si>
    <t>PLANTING 25gm/hole</t>
  </si>
  <si>
    <t>kg</t>
  </si>
  <si>
    <t>h.</t>
  </si>
  <si>
    <t>8 Applcations</t>
  </si>
  <si>
    <t>FERTILIZERS</t>
  </si>
  <si>
    <t>2.1.6.3</t>
  </si>
  <si>
    <t>Mixture 2:3:2 over planting</t>
  </si>
  <si>
    <t>Application rate : 50 gm per m²</t>
  </si>
  <si>
    <t>Spread prior to fine trimming.</t>
  </si>
  <si>
    <t>Working in 200 mm deep.</t>
  </si>
  <si>
    <t>Payment per m³ after fine trimming</t>
  </si>
  <si>
    <t xml:space="preserve">50 g/m² in planting areas </t>
  </si>
  <si>
    <t>100 g/per tree hole</t>
  </si>
  <si>
    <t>2.1.7</t>
  </si>
  <si>
    <t>Mulching</t>
  </si>
  <si>
    <t>-</t>
  </si>
  <si>
    <t>Provision for supply, deliver and spread of approved mulch over all planting areas except stormwater swales</t>
  </si>
  <si>
    <t>Mulch shall consist of bark chips.  The bark chips should vary in size between 7 and 10cm in diameter and should be free of seed or damaging salts and other impurities and with a pH not higher than 7.0.  A sample must be submitted to the Landscape Architect for approval</t>
  </si>
  <si>
    <t>All planting areas to be covered with approved mulch</t>
  </si>
  <si>
    <t xml:space="preserve">A 50mm thick layer of approved mulch shall be placed around the stems and, thoroughly watered. </t>
  </si>
  <si>
    <t>Import and spreading of bark shavings mulching in landscape areas, 50mm layer wood chip mulch over community planter beds (165 m²)</t>
  </si>
  <si>
    <t>2.1.8</t>
  </si>
  <si>
    <t>Removal + Pruning of trees</t>
  </si>
  <si>
    <t>Cut down, including removing of stump &amp; roots up to 1m below soil level and chip on site to be used as mulch. The rate must allow for all costs of all herbicide applications, purchases, protective clothing, specialist sub-contractors (if required) and supervision.</t>
  </si>
  <si>
    <t xml:space="preserve">Pruning of existing large trees (withing park fence), by removing dead &amp; damaged branches and crown lifting to minimum 3 meters. </t>
  </si>
  <si>
    <t>PLANTING</t>
  </si>
  <si>
    <t>PLANTING (supply, deliver, plant, stake)</t>
  </si>
  <si>
    <t>Plants</t>
  </si>
  <si>
    <t>Purchase plants at registered nurseries, transport to the site and hold in site nursery until instructed to plant by the Landscape Architect:</t>
  </si>
  <si>
    <t>The contractor must provide for sourcing of plant species countrywide to
locally planting requirements. Plants should preferably be sourced</t>
  </si>
  <si>
    <t>ii</t>
  </si>
  <si>
    <t>The landscape architect retains the right to effect any adjustments of specific species if plants are not available or are in the opinion of the landscape architect of poor quality;</t>
  </si>
  <si>
    <t>iii</t>
  </si>
  <si>
    <t>The contractor must before tendering ascertain that plant species are
available as specified per the programme and submit proof to this effect;</t>
  </si>
  <si>
    <t>iv</t>
  </si>
  <si>
    <t>All plants must be transported to the site in trucks with closed canopies.  Plants in transit may not be exposed to wind or any other harmful elements.</t>
  </si>
  <si>
    <t>v</t>
  </si>
  <si>
    <t>All plants are to be viewed and approved by the Landscape Architect before planting.</t>
  </si>
  <si>
    <t>vi</t>
  </si>
  <si>
    <t>The contractors attention is drawn to the special condition relating to plant
procurement and plant inspection as set out under General Conditions of this document. Please read the abovementioned Items carefully prior to pricing of this section of the bill of quantities;</t>
  </si>
  <si>
    <t>vii</t>
  </si>
  <si>
    <t>Plant species are to be as specified below:</t>
  </si>
  <si>
    <t>Planting:</t>
  </si>
  <si>
    <t>Refer to  planting plan.</t>
  </si>
  <si>
    <t>Supply all equipment and labour for planting of trees, shrubs and groundcovers and seeding.</t>
  </si>
  <si>
    <t>Backfill with soil, compost and fertilizer to specification and tramp down firmly.</t>
  </si>
  <si>
    <t>Remove all surplus soil.</t>
  </si>
  <si>
    <t xml:space="preserve">Provide all necessary stakes for trees and secure each tree firmly. Tree stakes (Two per tree): 2500mm High, 50-70 diameter treated eucalyptus support driven 500mm into the soil. Tie each tree to support with two steel wires, per stake, sleeved in a 300mm long plastic hose-pipe section. </t>
  </si>
  <si>
    <t>Form pond around trees and shrubs and water well after planting.</t>
  </si>
  <si>
    <t>Keep all plants moist.</t>
  </si>
  <si>
    <t>viii</t>
  </si>
  <si>
    <t>Plant sizes and plant densities will be strictly enforced.</t>
  </si>
  <si>
    <t>3.1</t>
  </si>
  <si>
    <t>Specimen Trees out of 200Lcontainers.</t>
  </si>
  <si>
    <t>Trees: 3000mm stem height and 2000mm wide crown after planting with stem diameter of 80-100mm
measured 300mm above soil level.</t>
  </si>
  <si>
    <t>Contractor to meet the landscape architect to select trees to be used. Colour photo's of the proposed trees must also be supplied to the landscape architect.</t>
  </si>
  <si>
    <t>Contractor to provide three stakes, anchor wires, and ties per tree as per detail</t>
  </si>
  <si>
    <t>Contractor to guarantee each tree for a 12 month period.</t>
  </si>
  <si>
    <t>Supply, plant and maintain.</t>
  </si>
  <si>
    <t>Ilex mitis</t>
  </si>
  <si>
    <t>ea</t>
  </si>
  <si>
    <t>Harpephyllum caffrum</t>
  </si>
  <si>
    <t xml:space="preserve">Kigelaria africana </t>
  </si>
  <si>
    <t>Celtis africana</t>
  </si>
  <si>
    <t>Total no. for trees</t>
  </si>
  <si>
    <t>3.2</t>
  </si>
  <si>
    <t>Shrubs and groundcovers</t>
  </si>
  <si>
    <r>
      <t xml:space="preserve">Plants from </t>
    </r>
    <r>
      <rPr>
        <b/>
        <sz val="10"/>
        <rFont val="Arial"/>
        <family val="2"/>
      </rPr>
      <t xml:space="preserve">seedling trays </t>
    </r>
    <r>
      <rPr>
        <sz val="10"/>
        <rFont val="Arial"/>
        <family val="2"/>
      </rPr>
      <t xml:space="preserve"> should be minimum 150 mm high and be well established and full within the containers.</t>
    </r>
  </si>
  <si>
    <t>NOTE: THAT NO PLANT SIZE SUBSTITUTIONS ARE ALLOWED</t>
  </si>
  <si>
    <t>Contractor to guarantee planting for a 3 month period.</t>
  </si>
  <si>
    <t>3.2.1</t>
  </si>
  <si>
    <t>Planting mix 01 : 10 m²</t>
  </si>
  <si>
    <t xml:space="preserve">Beetroot seedlings @ 6/m² </t>
  </si>
  <si>
    <t xml:space="preserve">Cabbage seedlings @ 6/m² </t>
  </si>
  <si>
    <t>Spinach seedlings @ 6/m²</t>
  </si>
  <si>
    <t>Carrot seedlings @ 12/m²</t>
  </si>
  <si>
    <t>Planting mix 02 : 10 m²</t>
  </si>
  <si>
    <t>Onion seedlings @ 12/m²</t>
  </si>
  <si>
    <t>Planting mix 03: 15 m²</t>
  </si>
  <si>
    <t>Pumpkin seedlings  @ 3/m²</t>
  </si>
  <si>
    <t xml:space="preserve">Butternut seedlings  @ 3/m²  </t>
  </si>
  <si>
    <t xml:space="preserve">Celery seedlings @ 12/m² </t>
  </si>
  <si>
    <t>Chilli seedlings @ 6/m²</t>
  </si>
  <si>
    <t>3.3</t>
  </si>
  <si>
    <t>Lawn</t>
  </si>
  <si>
    <t>Kikuyu (Pennisetum clandestinum)</t>
  </si>
  <si>
    <t>Supply, deliver and plan lawn sods:</t>
  </si>
  <si>
    <t>Soil preparation and scarifying included;</t>
  </si>
  <si>
    <t>Inclusive of fertilizer</t>
  </si>
  <si>
    <t>100% coverage is to be achieved by end of maintenance period.</t>
  </si>
  <si>
    <t>Payment per item completed:</t>
  </si>
  <si>
    <t>CODE</t>
  </si>
  <si>
    <t>IRRIGATION</t>
  </si>
  <si>
    <t>TO BE COMPLETED</t>
  </si>
  <si>
    <t>Irrigation System:</t>
  </si>
  <si>
    <t>Supply, deliver and install sleeves:</t>
  </si>
  <si>
    <t>110mm diameter PVC sleeve pipes with collars where required</t>
  </si>
  <si>
    <t>Depth: 500mm below final surface</t>
  </si>
  <si>
    <t>Inclusive of all digging of trenches in any material and then backfilling with suitable material and compacting I 150mm layers to 93% MOD AASHTO density</t>
  </si>
  <si>
    <t>Inclusive of installing a suitable draw wire and permanent markers at either end</t>
  </si>
  <si>
    <t xml:space="preserve">f. </t>
  </si>
  <si>
    <t>Payment per sleeve installed</t>
  </si>
  <si>
    <t>Item Code</t>
  </si>
  <si>
    <t>Item Description</t>
  </si>
  <si>
    <t>Units</t>
  </si>
  <si>
    <t>Price (Ex)</t>
  </si>
  <si>
    <t>Total (Excl)</t>
  </si>
  <si>
    <t>WATER CONNECTION POINT</t>
  </si>
  <si>
    <t>GN32</t>
  </si>
  <si>
    <t>NIPPLE BARREL GALV  32MM</t>
  </si>
  <si>
    <t>H-GV32</t>
  </si>
  <si>
    <t>VALVE GATE BRASS   32MM</t>
  </si>
  <si>
    <t>CPRV-11/4</t>
  </si>
  <si>
    <t>32MM BSP P.R.VALVE</t>
  </si>
  <si>
    <t>PROD</t>
  </si>
  <si>
    <t>430MM X 300MM VALVE BOX GALV</t>
  </si>
  <si>
    <t>MAINLINE MATERIALS</t>
  </si>
  <si>
    <t>CMA50X11/4</t>
  </si>
  <si>
    <t>SAB 50X11/4in COMP MALE ADAPTOR</t>
  </si>
  <si>
    <t>CT50</t>
  </si>
  <si>
    <t>SAB 50MM COMPRESSION TEE</t>
  </si>
  <si>
    <t>HD050PN08</t>
  </si>
  <si>
    <t>50MM PN08 HDPE PIPE SANS PE100</t>
  </si>
  <si>
    <t>CE50</t>
  </si>
  <si>
    <t>SAB 50MM COMP ELBOW</t>
  </si>
  <si>
    <t>CC50</t>
  </si>
  <si>
    <t>SAB 50MM COMP COUPLING</t>
  </si>
  <si>
    <t>TURF VALVE MATERIALS</t>
  </si>
  <si>
    <t>HPS50X1</t>
  </si>
  <si>
    <t>SAB 50X1 HIGH PRESSURE SADDLE</t>
  </si>
  <si>
    <t>CMA50X1</t>
  </si>
  <si>
    <t>SAB 50X1in COMP MALE ADAPTER</t>
  </si>
  <si>
    <t>MBP813</t>
  </si>
  <si>
    <t>EMJAY PP FEMALE ELBOW 1" (25MM) BSP</t>
  </si>
  <si>
    <t>MBP756</t>
  </si>
  <si>
    <t>EMJAY PP MALE/FEMALE ELBOW 1" (25MM) BSP</t>
  </si>
  <si>
    <t>PR25X0.30</t>
  </si>
  <si>
    <t>25MM X 0.30M GREEN PVC RISER</t>
  </si>
  <si>
    <t>H-V202100</t>
  </si>
  <si>
    <t>1" PVC BALL VALVE COMPACT BSP THR</t>
  </si>
  <si>
    <t>AQ71PM</t>
  </si>
  <si>
    <t>AQUA 25 PLASTIC TURF VALVE</t>
  </si>
  <si>
    <t>AQ70PMK</t>
  </si>
  <si>
    <t>AQUA PLASTIC TURF VALVE KEY</t>
  </si>
  <si>
    <t>MB734</t>
  </si>
  <si>
    <t>EMJAY COMB. FEMALE ELBOW 20MM X 3/4"</t>
  </si>
  <si>
    <t>HC20C6</t>
  </si>
  <si>
    <t>CLAMP HOSE CLASS 6 20MM (2027)</t>
  </si>
  <si>
    <t>DL20X30</t>
  </si>
  <si>
    <t>20MM X 30M DRAGLINE M-DUTY BLACK</t>
  </si>
  <si>
    <t>SB225</t>
  </si>
  <si>
    <t>3/4in SNAP ON HOSE CONNECTOR</t>
  </si>
  <si>
    <t>SB500</t>
  </si>
  <si>
    <t>SNAP ON SPRAY NOZZLE</t>
  </si>
  <si>
    <t>DS20X.6</t>
  </si>
  <si>
    <t>20MM X .6M DRAGLINE STAND</t>
  </si>
  <si>
    <t>AQ20PC-4.36X2.38</t>
  </si>
  <si>
    <t>AQUA 20MM BRASS SPRINKLER PC 3/4 4.36X2.38</t>
  </si>
  <si>
    <t>LABOUR</t>
  </si>
  <si>
    <t>LABMAINSTD</t>
  </si>
  <si>
    <t>M-LINE LAB,TRENCH, INST.&amp;BACKFILL UP TO 500MM DEEP</t>
  </si>
  <si>
    <t>CONTINGENCIES</t>
  </si>
  <si>
    <t>MISC WCP FITT</t>
  </si>
  <si>
    <t>CONN. TO EXIST. MAINS,PTFE,HEMP,ADD. FITTINGS ETC.</t>
  </si>
  <si>
    <t>MISC PIPE FITT</t>
  </si>
  <si>
    <t>DANGERTAPE,IT,ADD PIPE FITTING-COUPLING,ELBOWS ETC</t>
  </si>
  <si>
    <t>MISC TV FITT</t>
  </si>
  <si>
    <t>PTFE, STABALISING RODS, HOSE REP COUPLINGS ETC</t>
  </si>
  <si>
    <t>FEES</t>
  </si>
  <si>
    <t>DESIGN</t>
  </si>
  <si>
    <t>AS-BUILT AND DOCUMENTATION FEE</t>
  </si>
  <si>
    <t>Total:</t>
  </si>
  <si>
    <t>MAINTENANCE</t>
  </si>
  <si>
    <t>AFTER COMPLETION MAINTENANCE</t>
  </si>
  <si>
    <t>Allow for the complete maintenance and establishment of all planted areas, inclusive of:</t>
  </si>
  <si>
    <t>Application of fertilizers, etc. upon instruction, replacement of plants, all according to the specifications and as may be instructed by the Landscape Architect.</t>
  </si>
  <si>
    <t>Provision of water car for watering of trees, planting and lawn if needed.</t>
  </si>
  <si>
    <t>The maintenance period will commence upon issue of the Certificate of Practical Completion</t>
  </si>
  <si>
    <t xml:space="preserve">Provision for 12 month landscape maintenance on trees (20 no.) and planting (4500m²) </t>
  </si>
  <si>
    <t>Months</t>
  </si>
  <si>
    <t>Replacements &amp; repairs to vandalised irrigation equipment</t>
  </si>
  <si>
    <t>Unit</t>
  </si>
  <si>
    <t>RATE ONLY</t>
  </si>
  <si>
    <t>5.2.1</t>
  </si>
  <si>
    <t>NIPPLE BARREL GALV  50MM</t>
  </si>
  <si>
    <t>each</t>
  </si>
  <si>
    <t>5.2.2</t>
  </si>
  <si>
    <t>VALVE GATE BRASS   50MM</t>
  </si>
  <si>
    <t>5.2.3</t>
  </si>
  <si>
    <t>50MM BSP P.R.VALVE</t>
  </si>
  <si>
    <t>5.2.4</t>
  </si>
  <si>
    <t>430MM X 300MM RECT GALVANISED STEEL LOCKABLE VALVE BOX</t>
  </si>
  <si>
    <t>5.2.5</t>
  </si>
  <si>
    <t>SAB 50X2in COMP MALE ADAPTOR</t>
  </si>
  <si>
    <t>5.2.6</t>
  </si>
  <si>
    <t>5.2.7</t>
  </si>
  <si>
    <t>5.2.8</t>
  </si>
  <si>
    <t>5.2.9</t>
  </si>
  <si>
    <t>5.2.10</t>
  </si>
  <si>
    <t>5.2.11</t>
  </si>
  <si>
    <t>5.2.12</t>
  </si>
  <si>
    <t>5.2.13</t>
  </si>
  <si>
    <t>FULL/PART CIRCLE IMPACT SPRINKLER</t>
  </si>
  <si>
    <t>5.2.14</t>
  </si>
  <si>
    <t>600MM HIGH GALVANISED TRIPOD FOR SPRINKLERS</t>
  </si>
  <si>
    <t>5.2.15</t>
  </si>
  <si>
    <t>PVC BALL VALVE COMPACT BSP THR 1</t>
  </si>
  <si>
    <t>5.2.16</t>
  </si>
  <si>
    <t>250MM  RECT GALVANAISED STEEL LOCKABLE VALVE BOX</t>
  </si>
  <si>
    <t>5.2.17</t>
  </si>
  <si>
    <t>5.2.18</t>
  </si>
  <si>
    <t>5.2.19</t>
  </si>
  <si>
    <t>5.2.20</t>
  </si>
  <si>
    <t>5.2.21</t>
  </si>
  <si>
    <t>20MM X 25M DRAGLINE M-DUTY BLACK</t>
  </si>
  <si>
    <t>5.2.22</t>
  </si>
  <si>
    <t>5.2.23</t>
  </si>
  <si>
    <t>5.2.24</t>
  </si>
  <si>
    <t>5.2.25</t>
  </si>
  <si>
    <t>Replacement plants </t>
  </si>
  <si>
    <t>Supply &amp; plant trees - 200l, 2.5m high of locally available species</t>
  </si>
  <si>
    <t>Supply and plant groundcovers - 2l of locally available species</t>
  </si>
  <si>
    <t>Supply and plant instant lawn - Kikuyu</t>
  </si>
  <si>
    <t>Prune up mature trees against buildings</t>
  </si>
  <si>
    <t>Cutting of in-situ sods for replanting elsewhere on site</t>
  </si>
  <si>
    <t xml:space="preserve"> SOFT LANDSCAPE SUMMARY</t>
  </si>
  <si>
    <t>Bill No.</t>
  </si>
  <si>
    <t>Page No.</t>
  </si>
  <si>
    <t>Amount</t>
  </si>
  <si>
    <t>1</t>
  </si>
  <si>
    <t>Miscellaneous Items</t>
  </si>
  <si>
    <t>2</t>
  </si>
  <si>
    <t>Earthworks and Soil Preparation</t>
  </si>
  <si>
    <t>3</t>
  </si>
  <si>
    <t>Planting</t>
  </si>
  <si>
    <t>4</t>
  </si>
  <si>
    <t>Irrigation</t>
  </si>
  <si>
    <t>5</t>
  </si>
  <si>
    <t>Maintenance</t>
  </si>
  <si>
    <t>Carried to Final Summary</t>
  </si>
  <si>
    <t>Allow the amount of R50,000.00 (Fifty Thousand Rand Only) for attic stock.</t>
  </si>
  <si>
    <t>EASTERN GATEWAY PRECINCT - OVAL PARK</t>
  </si>
  <si>
    <t>Double leaf swing gate size overall 3228 x 1800mm high formed of 76 x 38 x 3mm thick hollow section frame including 2No. hinge posts size 150 x 150 x 3mm thick, in-filled with and including "Cochrane ClearVu", or equal approved, pressed high density mesh panel fencing, including round bar drop bolts, locking device with lock box (CSP-05-0001â¢74â¢00â¢02-18-A, CSP-05-0001â¢74â¢00â¢02-18-B), hinges (CSP-05-4861_M27â¢18-01-A-R02), angle iron base pins (CSP-05-0001â¢74â¢00â¢06-18-A-002), cover plates (CSP-05-0001â¢74â¢00â¢01-18-B, CSP-05-0001â¢74â¢00â¢01-18-C), grab handles, shark tooth spikes, concrete bases, etc. installed in strict accordance with the manufacturers instructions.</t>
  </si>
  <si>
    <t>Valve chamber size 1000 x 1000 x 1200mm deep internally with 100mm concrete base (20Mpa) including 220mm plastered brick walls in engineering bricks and Type 5 cast iron frame and lid to SABS 558-65 set in "Salberg", or equal approved, valve box including all necessary excavation, backfilling, formwork,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</si>
</sst>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R&quot;\ #,##0.00"/>
    <numFmt numFmtId="165" formatCode="_ [$R-1C09]\ * #,##0.00_ ;_ [$R-1C09]\ * \-#,##0.00_ ;_ [$R-1C09]\ * &quot;-&quot;??_ ;_ @_ "/>
    <numFmt numFmtId="166" formatCode="_ * #,##0.00_ ;_ * \-#,##0.00_ ;_ * &quot;-&quot;??_ ;_ @_ "/>
    <numFmt numFmtId="167" formatCode="0.0"/>
    <numFmt numFmtId="168" formatCode="_-[$R-1C09]* #,##0.00_-;\-[$R-1C09]* #,##0.00_-;_-[$R-1C09]* &quot;-&quot;??_-;_-@_-"/>
  </numFmts>
  <fonts count="53" x14ac:knownFonts="1">
    <font>
      <sz val="10"/>
      <color theme="1"/>
      <name val="Century Gothic"/>
      <family val="2"/>
    </font>
    <font>
      <sz val="10"/>
      <color theme="1"/>
      <name val="Century Gothic"/>
      <family val="2"/>
    </font>
    <font>
      <sz val="18"/>
      <color theme="3"/>
      <name val="Calibri Light"/>
      <family val="2"/>
      <scheme val="major"/>
    </font>
    <font>
      <b/>
      <sz val="15"/>
      <color theme="3"/>
      <name val="Century Gothic"/>
      <family val="2"/>
    </font>
    <font>
      <b/>
      <sz val="13"/>
      <color theme="3"/>
      <name val="Century Gothic"/>
      <family val="2"/>
    </font>
    <font>
      <b/>
      <sz val="11"/>
      <color theme="3"/>
      <name val="Century Gothic"/>
      <family val="2"/>
    </font>
    <font>
      <sz val="10"/>
      <color rgb="FF006100"/>
      <name val="Century Gothic"/>
      <family val="2"/>
    </font>
    <font>
      <sz val="10"/>
      <color rgb="FF9C0006"/>
      <name val="Century Gothic"/>
      <family val="2"/>
    </font>
    <font>
      <sz val="10"/>
      <color rgb="FF9C5700"/>
      <name val="Century Gothic"/>
      <family val="2"/>
    </font>
    <font>
      <sz val="10"/>
      <color rgb="FF3F3F76"/>
      <name val="Century Gothic"/>
      <family val="2"/>
    </font>
    <font>
      <b/>
      <sz val="10"/>
      <color rgb="FF3F3F3F"/>
      <name val="Century Gothic"/>
      <family val="2"/>
    </font>
    <font>
      <b/>
      <sz val="10"/>
      <color rgb="FFFA7D00"/>
      <name val="Century Gothic"/>
      <family val="2"/>
    </font>
    <font>
      <sz val="10"/>
      <color rgb="FFFA7D00"/>
      <name val="Century Gothic"/>
      <family val="2"/>
    </font>
    <font>
      <b/>
      <sz val="10"/>
      <color theme="0"/>
      <name val="Century Gothic"/>
      <family val="2"/>
    </font>
    <font>
      <sz val="10"/>
      <color rgb="FFFF0000"/>
      <name val="Century Gothic"/>
      <family val="2"/>
    </font>
    <font>
      <i/>
      <sz val="10"/>
      <color rgb="FF7F7F7F"/>
      <name val="Century Gothic"/>
      <family val="2"/>
    </font>
    <font>
      <b/>
      <sz val="10"/>
      <color theme="1"/>
      <name val="Century Gothic"/>
      <family val="2"/>
    </font>
    <font>
      <sz val="10"/>
      <color theme="0"/>
      <name val="Century Gothic"/>
      <family val="2"/>
    </font>
    <font>
      <b/>
      <u/>
      <sz val="10"/>
      <color theme="1"/>
      <name val="Century Gothic"/>
      <family val="2"/>
    </font>
    <font>
      <u/>
      <sz val="10"/>
      <color theme="1"/>
      <name val="Century Gothic"/>
      <family val="2"/>
    </font>
    <font>
      <b/>
      <sz val="9"/>
      <color indexed="81"/>
      <name val="Tahoma"/>
      <family val="2"/>
    </font>
    <font>
      <sz val="9"/>
      <color indexed="81"/>
      <name val="Tahoma"/>
      <family val="2"/>
    </font>
    <font>
      <sz val="10"/>
      <name val="Arial"/>
      <family val="2"/>
    </font>
    <font>
      <b/>
      <sz val="10"/>
      <name val="Arial"/>
      <family val="2"/>
    </font>
    <font>
      <sz val="9"/>
      <name val="Arial"/>
      <family val="2"/>
    </font>
    <font>
      <b/>
      <sz val="9"/>
      <name val="Arial"/>
      <family val="2"/>
    </font>
    <font>
      <sz val="10"/>
      <color rgb="FFFF0000"/>
      <name val="Arial"/>
      <family val="2"/>
    </font>
    <font>
      <sz val="10"/>
      <color theme="1"/>
      <name val="Arial"/>
      <family val="2"/>
    </font>
    <font>
      <sz val="11"/>
      <name val="Arial"/>
      <family val="2"/>
    </font>
    <font>
      <b/>
      <sz val="11"/>
      <name val="Arial Narrow"/>
      <family val="2"/>
    </font>
    <font>
      <sz val="11"/>
      <color theme="1"/>
      <name val="Arial"/>
      <family val="2"/>
    </font>
    <font>
      <sz val="11"/>
      <name val="Arial Narrow"/>
      <family val="2"/>
    </font>
    <font>
      <sz val="11"/>
      <color theme="1"/>
      <name val="Arial Narrow"/>
      <family val="2"/>
    </font>
    <font>
      <b/>
      <sz val="10"/>
      <color theme="1"/>
      <name val="Arial"/>
      <family val="2"/>
    </font>
    <font>
      <b/>
      <sz val="11"/>
      <color theme="1"/>
      <name val="Arial Narrow"/>
      <family val="2"/>
    </font>
    <font>
      <b/>
      <sz val="11"/>
      <name val="Arial"/>
      <family val="2"/>
    </font>
    <font>
      <sz val="10"/>
      <name val="Arial Narrow"/>
      <family val="2"/>
    </font>
    <font>
      <u/>
      <sz val="11"/>
      <name val="Arial Narrow"/>
      <family val="2"/>
    </font>
    <font>
      <i/>
      <u/>
      <sz val="10"/>
      <name val="Arial"/>
      <family val="2"/>
    </font>
    <font>
      <i/>
      <sz val="10"/>
      <name val="Arial"/>
      <family val="2"/>
    </font>
    <font>
      <b/>
      <i/>
      <sz val="10"/>
      <name val="Arial"/>
      <family val="2"/>
    </font>
    <font>
      <b/>
      <u/>
      <sz val="10"/>
      <name val="Arial"/>
      <family val="2"/>
    </font>
    <font>
      <b/>
      <sz val="16"/>
      <name val="Arial"/>
      <family val="2"/>
    </font>
    <font>
      <b/>
      <u/>
      <sz val="9"/>
      <name val="Arial"/>
      <family val="2"/>
    </font>
    <font>
      <b/>
      <i/>
      <sz val="9"/>
      <name val="Arial"/>
      <family val="2"/>
    </font>
    <font>
      <sz val="11"/>
      <color theme="1"/>
      <name val="Calibri"/>
      <family val="2"/>
    </font>
    <font>
      <sz val="9"/>
      <color rgb="FF000000"/>
      <name val="Arial"/>
      <family val="2"/>
    </font>
    <font>
      <sz val="9"/>
      <name val="Arial Narrow"/>
      <family val="2"/>
    </font>
    <font>
      <b/>
      <sz val="11"/>
      <name val="Calibri"/>
      <family val="2"/>
    </font>
    <font>
      <sz val="11"/>
      <name val="Calibri"/>
      <family val="2"/>
    </font>
    <font>
      <sz val="10"/>
      <name val="Calibri"/>
      <family val="2"/>
    </font>
    <font>
      <b/>
      <u/>
      <sz val="11"/>
      <name val="Arial Narrow"/>
      <family val="2"/>
    </font>
    <font>
      <b/>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auto="1"/>
      </left>
      <right style="thin">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thin">
        <color indexed="8"/>
      </left>
      <right style="thin">
        <color indexed="8"/>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8"/>
      </left>
      <right/>
      <top/>
      <bottom/>
      <diagonal/>
    </border>
    <border>
      <left style="thin">
        <color indexed="64"/>
      </left>
      <right style="thin">
        <color indexed="64"/>
      </right>
      <top style="thin">
        <color indexed="8"/>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lignment vertical="top"/>
    </xf>
    <xf numFmtId="4" fontId="22" fillId="0" borderId="0" applyFill="0" applyBorder="0" applyProtection="0">
      <alignment vertical="top"/>
    </xf>
    <xf numFmtId="0" fontId="22" fillId="0" borderId="0"/>
    <xf numFmtId="166" fontId="22" fillId="0" borderId="0" applyFont="0" applyFill="0" applyBorder="0" applyAlignment="0" applyProtection="0"/>
    <xf numFmtId="0" fontId="22" fillId="0" borderId="0"/>
    <xf numFmtId="0" fontId="45" fillId="0" borderId="0"/>
  </cellStyleXfs>
  <cellXfs count="641">
    <xf numFmtId="0" fontId="0" fillId="0" borderId="0" xfId="0"/>
    <xf numFmtId="0" fontId="0" fillId="0" borderId="0" xfId="0" applyAlignment="1">
      <alignment horizontal="justify" wrapText="1"/>
    </xf>
    <xf numFmtId="40" fontId="0" fillId="0" borderId="0" xfId="0" applyNumberFormat="1"/>
    <xf numFmtId="0" fontId="16" fillId="0" borderId="0" xfId="0" applyFont="1" applyAlignment="1">
      <alignment horizontal="center" vertical="center"/>
    </xf>
    <xf numFmtId="38" fontId="0" fillId="0" borderId="0" xfId="0" applyNumberFormat="1" applyAlignment="1">
      <alignment horizontal="center"/>
    </xf>
    <xf numFmtId="0" fontId="0" fillId="0" borderId="0" xfId="0" applyFill="1" applyAlignment="1">
      <alignment horizontal="center"/>
    </xf>
    <xf numFmtId="38" fontId="0" fillId="0" borderId="0" xfId="0" applyNumberFormat="1" applyAlignment="1">
      <alignment horizontal="center" vertical="top"/>
    </xf>
    <xf numFmtId="38" fontId="0" fillId="0" borderId="10" xfId="0" applyNumberFormat="1" applyBorder="1" applyAlignment="1">
      <alignment horizontal="center" vertical="top"/>
    </xf>
    <xf numFmtId="0" fontId="0" fillId="0" borderId="11" xfId="0" applyBorder="1" applyAlignment="1">
      <alignment horizontal="justify" wrapText="1"/>
    </xf>
    <xf numFmtId="0" fontId="0" fillId="0" borderId="11" xfId="0" applyBorder="1"/>
    <xf numFmtId="38" fontId="0" fillId="0" borderId="11" xfId="0" applyNumberFormat="1" applyBorder="1"/>
    <xf numFmtId="40" fontId="0" fillId="0" borderId="11" xfId="0" applyNumberFormat="1" applyBorder="1"/>
    <xf numFmtId="40" fontId="0" fillId="0" borderId="12" xfId="0" applyNumberFormat="1" applyBorder="1"/>
    <xf numFmtId="0" fontId="0" fillId="0" borderId="11" xfId="0" applyBorder="1" applyAlignment="1">
      <alignment horizontal="center"/>
    </xf>
    <xf numFmtId="40" fontId="0" fillId="0" borderId="14" xfId="0" applyNumberFormat="1" applyBorder="1"/>
    <xf numFmtId="0" fontId="19" fillId="0" borderId="11" xfId="0" applyFont="1" applyBorder="1" applyAlignment="1">
      <alignment horizontal="justify" wrapText="1"/>
    </xf>
    <xf numFmtId="40" fontId="0" fillId="0" borderId="13" xfId="0" applyNumberFormat="1" applyBorder="1"/>
    <xf numFmtId="40" fontId="0" fillId="0" borderId="15" xfId="0" applyNumberFormat="1" applyBorder="1"/>
    <xf numFmtId="0" fontId="16" fillId="0" borderId="11" xfId="0" applyFont="1" applyBorder="1" applyAlignment="1">
      <alignment horizontal="justify" wrapText="1"/>
    </xf>
    <xf numFmtId="40" fontId="0" fillId="0" borderId="16" xfId="0" applyNumberFormat="1" applyBorder="1"/>
    <xf numFmtId="0" fontId="0" fillId="0" borderId="11" xfId="0" applyFill="1" applyBorder="1" applyAlignment="1">
      <alignment horizontal="center"/>
    </xf>
    <xf numFmtId="38" fontId="0" fillId="0" borderId="11" xfId="0" applyNumberFormat="1" applyBorder="1" applyAlignment="1">
      <alignment horizontal="center"/>
    </xf>
    <xf numFmtId="0" fontId="18" fillId="0" borderId="11" xfId="0" applyFont="1" applyBorder="1" applyAlignment="1">
      <alignment horizontal="justify" wrapText="1"/>
    </xf>
    <xf numFmtId="40" fontId="0" fillId="0" borderId="11" xfId="0" applyNumberFormat="1" applyBorder="1" applyAlignment="1">
      <alignment horizontal="center"/>
    </xf>
    <xf numFmtId="38" fontId="0" fillId="0" borderId="19" xfId="0" applyNumberFormat="1" applyBorder="1" applyAlignment="1">
      <alignment horizontal="center" vertical="top"/>
    </xf>
    <xf numFmtId="0" fontId="0" fillId="0" borderId="20" xfId="0" applyBorder="1" applyAlignment="1">
      <alignment horizontal="justify" wrapText="1"/>
    </xf>
    <xf numFmtId="0" fontId="0" fillId="0" borderId="20" xfId="0" applyFill="1" applyBorder="1" applyAlignment="1">
      <alignment horizontal="center"/>
    </xf>
    <xf numFmtId="38" fontId="0" fillId="0" borderId="20" xfId="0" applyNumberFormat="1" applyBorder="1" applyAlignment="1">
      <alignment horizontal="center"/>
    </xf>
    <xf numFmtId="40" fontId="0" fillId="0" borderId="20" xfId="0" applyNumberFormat="1" applyBorder="1"/>
    <xf numFmtId="40" fontId="0" fillId="0" borderId="21" xfId="0" applyNumberFormat="1" applyBorder="1"/>
    <xf numFmtId="38" fontId="0" fillId="0" borderId="22" xfId="0" applyNumberFormat="1" applyBorder="1" applyAlignment="1">
      <alignment horizontal="center" vertical="top"/>
    </xf>
    <xf numFmtId="0" fontId="18" fillId="0" borderId="23" xfId="0" applyFont="1" applyBorder="1" applyAlignment="1">
      <alignment horizontal="justify" wrapText="1"/>
    </xf>
    <xf numFmtId="0" fontId="0" fillId="0" borderId="23" xfId="0" applyFill="1" applyBorder="1" applyAlignment="1">
      <alignment horizontal="center"/>
    </xf>
    <xf numFmtId="0" fontId="0" fillId="0" borderId="23" xfId="0" applyBorder="1" applyAlignment="1">
      <alignment horizontal="center"/>
    </xf>
    <xf numFmtId="40" fontId="0" fillId="0" borderId="23" xfId="0" applyNumberFormat="1" applyBorder="1"/>
    <xf numFmtId="0" fontId="0" fillId="0" borderId="23" xfId="0" applyBorder="1" applyAlignment="1">
      <alignment horizontal="justify" wrapText="1"/>
    </xf>
    <xf numFmtId="0" fontId="0" fillId="0" borderId="23" xfId="0" applyBorder="1"/>
    <xf numFmtId="38" fontId="0" fillId="0" borderId="23" xfId="0" applyNumberFormat="1" applyBorder="1"/>
    <xf numFmtId="0" fontId="23" fillId="0" borderId="0" xfId="43" applyFont="1">
      <alignment vertical="top"/>
    </xf>
    <xf numFmtId="0" fontId="22" fillId="0" borderId="0" xfId="43">
      <alignment vertical="top"/>
    </xf>
    <xf numFmtId="0" fontId="24" fillId="0" borderId="0" xfId="43" applyFont="1" applyAlignment="1">
      <alignment vertical="center"/>
    </xf>
    <xf numFmtId="0" fontId="23" fillId="0" borderId="0" xfId="44" applyNumberFormat="1" applyFont="1" applyBorder="1">
      <alignment vertical="top"/>
    </xf>
    <xf numFmtId="0" fontId="24" fillId="0" borderId="0" xfId="43" applyFont="1" applyAlignment="1">
      <alignment horizontal="left" vertical="center"/>
    </xf>
    <xf numFmtId="0" fontId="23" fillId="0" borderId="26" xfId="43" applyFont="1" applyBorder="1" applyAlignment="1">
      <alignment horizontal="center" vertical="top"/>
    </xf>
    <xf numFmtId="0" fontId="24" fillId="0" borderId="26" xfId="43" applyFont="1" applyBorder="1" applyAlignment="1">
      <alignment vertical="center"/>
    </xf>
    <xf numFmtId="0" fontId="23" fillId="0" borderId="27" xfId="43" applyFont="1" applyBorder="1" applyAlignment="1">
      <alignment vertical="center" wrapText="1"/>
    </xf>
    <xf numFmtId="0" fontId="23" fillId="0" borderId="26" xfId="43" applyFont="1" applyBorder="1" applyAlignment="1">
      <alignment horizontal="left" vertical="top"/>
    </xf>
    <xf numFmtId="0" fontId="22" fillId="0" borderId="26" xfId="43" applyBorder="1" applyAlignment="1">
      <alignment horizontal="center" vertical="top"/>
    </xf>
    <xf numFmtId="0" fontId="23" fillId="0" borderId="26" xfId="43" applyFont="1" applyBorder="1" applyAlignment="1">
      <alignment horizontal="left" vertical="top" wrapText="1"/>
    </xf>
    <xf numFmtId="0" fontId="22" fillId="0" borderId="26" xfId="43" applyBorder="1" applyAlignment="1">
      <alignment horizontal="left" vertical="top"/>
    </xf>
    <xf numFmtId="0" fontId="22" fillId="0" borderId="26" xfId="43" applyBorder="1" applyAlignment="1">
      <alignment horizontal="left" vertical="top" wrapText="1"/>
    </xf>
    <xf numFmtId="0" fontId="22" fillId="0" borderId="28" xfId="43" applyBorder="1" applyAlignment="1">
      <alignment horizontal="left" vertical="top" wrapText="1"/>
    </xf>
    <xf numFmtId="0" fontId="23" fillId="0" borderId="24" xfId="43" applyFont="1" applyBorder="1" applyAlignment="1">
      <alignment horizontal="center" vertical="top"/>
    </xf>
    <xf numFmtId="0" fontId="23" fillId="0" borderId="25" xfId="43" applyFont="1" applyBorder="1" applyAlignment="1">
      <alignment horizontal="center" vertical="top"/>
    </xf>
    <xf numFmtId="0" fontId="23" fillId="0" borderId="41" xfId="43" applyFont="1" applyBorder="1" applyAlignment="1">
      <alignment horizontal="center"/>
    </xf>
    <xf numFmtId="0" fontId="23" fillId="0" borderId="42" xfId="43" applyFont="1" applyBorder="1" applyAlignment="1"/>
    <xf numFmtId="0" fontId="22" fillId="0" borderId="42" xfId="43" applyBorder="1" applyAlignment="1">
      <alignment horizontal="center"/>
    </xf>
    <xf numFmtId="0" fontId="22" fillId="0" borderId="42" xfId="43" applyBorder="1" applyAlignment="1"/>
    <xf numFmtId="4" fontId="22" fillId="0" borderId="43" xfId="43" applyNumberFormat="1" applyBorder="1" applyAlignment="1"/>
    <xf numFmtId="0" fontId="23" fillId="0" borderId="44" xfId="43" applyFont="1" applyBorder="1" applyAlignment="1">
      <alignment horizontal="center"/>
    </xf>
    <xf numFmtId="0" fontId="22" fillId="0" borderId="26" xfId="43" applyBorder="1" applyAlignment="1">
      <alignment horizontal="center" vertical="top" wrapText="1"/>
    </xf>
    <xf numFmtId="1" fontId="22" fillId="0" borderId="26" xfId="43" applyNumberFormat="1" applyBorder="1" applyAlignment="1">
      <alignment horizontal="center" vertical="top" wrapText="1"/>
    </xf>
    <xf numFmtId="0" fontId="22" fillId="0" borderId="45" xfId="43" applyBorder="1" applyAlignment="1"/>
    <xf numFmtId="4" fontId="22" fillId="0" borderId="27" xfId="43" applyNumberFormat="1" applyBorder="1" applyAlignment="1"/>
    <xf numFmtId="0" fontId="22" fillId="0" borderId="44" xfId="43" applyBorder="1" applyAlignment="1">
      <alignment horizontal="left"/>
    </xf>
    <xf numFmtId="0" fontId="23" fillId="0" borderId="46" xfId="43" applyFont="1" applyBorder="1" applyAlignment="1">
      <alignment horizontal="left" vertical="center" wrapText="1"/>
    </xf>
    <xf numFmtId="0" fontId="22" fillId="0" borderId="44" xfId="43" applyBorder="1" applyAlignment="1">
      <alignment horizontal="center"/>
    </xf>
    <xf numFmtId="2" fontId="23" fillId="0" borderId="26" xfId="43" applyNumberFormat="1" applyFont="1" applyBorder="1" applyAlignment="1">
      <alignment horizontal="left" vertical="center" wrapText="1"/>
    </xf>
    <xf numFmtId="0" fontId="26" fillId="0" borderId="45" xfId="43" applyFont="1" applyBorder="1" applyAlignment="1"/>
    <xf numFmtId="2" fontId="22" fillId="0" borderId="26" xfId="43" applyNumberFormat="1" applyBorder="1" applyAlignment="1">
      <alignment horizontal="left" vertical="center" wrapText="1"/>
    </xf>
    <xf numFmtId="0" fontId="22" fillId="0" borderId="46" xfId="43" applyBorder="1" applyAlignment="1"/>
    <xf numFmtId="0" fontId="22" fillId="0" borderId="26" xfId="43" applyBorder="1" applyAlignment="1">
      <alignment horizontal="center" vertical="center" wrapText="1"/>
    </xf>
    <xf numFmtId="1" fontId="22" fillId="0" borderId="26" xfId="43" applyNumberFormat="1" applyBorder="1" applyAlignment="1">
      <alignment horizontal="center" vertical="center" wrapText="1"/>
    </xf>
    <xf numFmtId="164" fontId="22" fillId="0" borderId="26" xfId="43" applyNumberFormat="1" applyBorder="1" applyAlignment="1">
      <alignment horizontal="right" vertical="center" wrapText="1"/>
    </xf>
    <xf numFmtId="0" fontId="22" fillId="0" borderId="45" xfId="43" applyBorder="1" applyAlignment="1">
      <alignment horizontal="center"/>
    </xf>
    <xf numFmtId="1" fontId="22" fillId="0" borderId="45" xfId="43" applyNumberFormat="1" applyBorder="1" applyAlignment="1">
      <alignment horizontal="center" vertical="center"/>
    </xf>
    <xf numFmtId="164" fontId="22" fillId="0" borderId="0" xfId="43" applyNumberFormat="1" applyAlignment="1">
      <alignment horizontal="right" vertical="center" wrapText="1"/>
    </xf>
    <xf numFmtId="0" fontId="23" fillId="0" borderId="26" xfId="43" applyFont="1" applyBorder="1" applyAlignment="1">
      <alignment horizontal="left" vertical="center" wrapText="1"/>
    </xf>
    <xf numFmtId="0" fontId="22" fillId="0" borderId="26" xfId="43" applyBorder="1" applyAlignment="1">
      <alignment horizontal="left" vertical="center" wrapText="1"/>
    </xf>
    <xf numFmtId="0" fontId="22" fillId="0" borderId="26" xfId="43" applyBorder="1" applyAlignment="1">
      <alignment horizontal="center" vertical="center"/>
    </xf>
    <xf numFmtId="1" fontId="22" fillId="0" borderId="26" xfId="43" applyNumberFormat="1" applyBorder="1" applyAlignment="1">
      <alignment horizontal="center" vertical="center"/>
    </xf>
    <xf numFmtId="0" fontId="27" fillId="0" borderId="26" xfId="43" applyFont="1" applyBorder="1" applyAlignment="1">
      <alignment vertical="center" wrapText="1"/>
    </xf>
    <xf numFmtId="0" fontId="22" fillId="0" borderId="46" xfId="43" applyBorder="1" applyAlignment="1">
      <alignment horizontal="center" vertical="top" wrapText="1"/>
    </xf>
    <xf numFmtId="4" fontId="22" fillId="0" borderId="26" xfId="43" applyNumberFormat="1" applyBorder="1" applyAlignment="1">
      <alignment horizontal="right" vertical="center"/>
    </xf>
    <xf numFmtId="0" fontId="22" fillId="0" borderId="44" xfId="43" applyBorder="1" applyAlignment="1">
      <alignment horizontal="center" vertical="center"/>
    </xf>
    <xf numFmtId="0" fontId="22" fillId="0" borderId="26" xfId="43" applyBorder="1" applyAlignment="1">
      <alignment horizontal="center"/>
    </xf>
    <xf numFmtId="2" fontId="22" fillId="0" borderId="26" xfId="43" applyNumberFormat="1" applyBorder="1" applyAlignment="1">
      <alignment horizontal="left" vertical="top" wrapText="1"/>
    </xf>
    <xf numFmtId="2" fontId="22" fillId="0" borderId="26" xfId="43" applyNumberFormat="1" applyBorder="1" applyAlignment="1">
      <alignment vertical="center" wrapText="1"/>
    </xf>
    <xf numFmtId="164" fontId="22" fillId="0" borderId="26" xfId="43" applyNumberFormat="1" applyBorder="1" applyAlignment="1">
      <alignment horizontal="right" vertical="center"/>
    </xf>
    <xf numFmtId="164" fontId="23" fillId="0" borderId="24" xfId="43" applyNumberFormat="1" applyFont="1" applyBorder="1" applyAlignment="1">
      <alignment horizontal="right" vertical="center" wrapText="1"/>
    </xf>
    <xf numFmtId="164" fontId="23" fillId="0" borderId="25" xfId="43" applyNumberFormat="1" applyFont="1" applyBorder="1" applyAlignment="1">
      <alignment horizontal="right" vertical="center" wrapText="1"/>
    </xf>
    <xf numFmtId="0" fontId="23" fillId="0" borderId="26" xfId="43" applyFont="1" applyBorder="1" applyAlignment="1">
      <alignment vertical="top" wrapText="1"/>
    </xf>
    <xf numFmtId="165" fontId="23" fillId="0" borderId="25" xfId="43" applyNumberFormat="1" applyFont="1" applyBorder="1" applyAlignment="1">
      <alignment vertical="center"/>
    </xf>
    <xf numFmtId="4" fontId="26" fillId="0" borderId="48" xfId="43" applyNumberFormat="1" applyFont="1" applyBorder="1" applyAlignment="1">
      <alignment horizontal="right" vertical="center"/>
    </xf>
    <xf numFmtId="4" fontId="22" fillId="0" borderId="48" xfId="43" applyNumberFormat="1" applyBorder="1" applyAlignment="1">
      <alignment horizontal="right" vertical="center"/>
    </xf>
    <xf numFmtId="0" fontId="22" fillId="0" borderId="45" xfId="43" applyBorder="1" applyAlignment="1">
      <alignment horizontal="left"/>
    </xf>
    <xf numFmtId="1" fontId="22" fillId="0" borderId="45" xfId="43" applyNumberFormat="1" applyBorder="1" applyAlignment="1">
      <alignment horizontal="center"/>
    </xf>
    <xf numFmtId="4" fontId="22" fillId="0" borderId="48" xfId="43" applyNumberFormat="1" applyBorder="1" applyAlignment="1"/>
    <xf numFmtId="0" fontId="22" fillId="0" borderId="27" xfId="43" applyBorder="1" applyAlignment="1">
      <alignment horizontal="left"/>
    </xf>
    <xf numFmtId="1" fontId="22" fillId="0" borderId="26" xfId="43" applyNumberFormat="1" applyBorder="1" applyAlignment="1">
      <alignment horizontal="center"/>
    </xf>
    <xf numFmtId="0" fontId="22" fillId="0" borderId="46" xfId="43" applyBorder="1" applyAlignment="1">
      <alignment horizontal="left"/>
    </xf>
    <xf numFmtId="0" fontId="22" fillId="0" borderId="28" xfId="43" applyBorder="1" applyAlignment="1">
      <alignment horizontal="center"/>
    </xf>
    <xf numFmtId="0" fontId="22" fillId="0" borderId="0" xfId="43" applyAlignment="1">
      <alignment horizontal="center" vertical="center" wrapText="1"/>
    </xf>
    <xf numFmtId="1" fontId="22" fillId="0" borderId="28" xfId="43" applyNumberFormat="1" applyBorder="1" applyAlignment="1">
      <alignment horizontal="center" vertical="center" wrapText="1"/>
    </xf>
    <xf numFmtId="164" fontId="22" fillId="0" borderId="28" xfId="43" applyNumberFormat="1" applyBorder="1" applyAlignment="1">
      <alignment horizontal="right" vertical="center" wrapText="1"/>
    </xf>
    <xf numFmtId="0" fontId="23" fillId="0" borderId="45" xfId="43" applyFont="1" applyBorder="1" applyAlignment="1"/>
    <xf numFmtId="0" fontId="23" fillId="0" borderId="26" xfId="43" applyFont="1" applyBorder="1" applyAlignment="1">
      <alignment vertical="center" wrapText="1"/>
    </xf>
    <xf numFmtId="0" fontId="22" fillId="0" borderId="26" xfId="43" applyBorder="1" applyAlignment="1">
      <alignment horizontal="center" wrapText="1"/>
    </xf>
    <xf numFmtId="1" fontId="22" fillId="0" borderId="26" xfId="43" applyNumberFormat="1" applyBorder="1" applyAlignment="1">
      <alignment horizontal="center" wrapText="1"/>
    </xf>
    <xf numFmtId="0" fontId="22" fillId="0" borderId="0" xfId="43" applyAlignment="1">
      <alignment horizontal="center" wrapText="1"/>
    </xf>
    <xf numFmtId="1" fontId="22" fillId="0" borderId="28" xfId="43" applyNumberFormat="1" applyBorder="1" applyAlignment="1">
      <alignment horizontal="center" wrapText="1"/>
    </xf>
    <xf numFmtId="1" fontId="22" fillId="0" borderId="45" xfId="43" applyNumberFormat="1" applyBorder="1" applyAlignment="1"/>
    <xf numFmtId="4" fontId="22" fillId="0" borderId="25" xfId="43" applyNumberFormat="1" applyBorder="1" applyAlignment="1"/>
    <xf numFmtId="0" fontId="23" fillId="0" borderId="29" xfId="43" applyFont="1" applyBorder="1" applyAlignment="1">
      <alignment horizontal="left"/>
    </xf>
    <xf numFmtId="0" fontId="23" fillId="0" borderId="30" xfId="43" applyFont="1" applyBorder="1" applyAlignment="1"/>
    <xf numFmtId="0" fontId="23" fillId="0" borderId="30" xfId="43" applyFont="1" applyBorder="1" applyAlignment="1">
      <alignment horizontal="center"/>
    </xf>
    <xf numFmtId="1" fontId="23" fillId="0" borderId="30" xfId="43" applyNumberFormat="1" applyFont="1" applyBorder="1" applyAlignment="1"/>
    <xf numFmtId="4" fontId="23" fillId="0" borderId="30" xfId="43" applyNumberFormat="1" applyFont="1" applyBorder="1" applyAlignment="1"/>
    <xf numFmtId="4" fontId="23" fillId="0" borderId="24" xfId="43" applyNumberFormat="1" applyFont="1" applyBorder="1" applyAlignment="1"/>
    <xf numFmtId="0" fontId="23" fillId="0" borderId="28" xfId="43" applyFont="1" applyBorder="1" applyAlignment="1">
      <alignment horizontal="left"/>
    </xf>
    <xf numFmtId="0" fontId="23" fillId="0" borderId="0" xfId="43" applyFont="1" applyAlignment="1"/>
    <xf numFmtId="0" fontId="23" fillId="0" borderId="0" xfId="43" applyFont="1" applyAlignment="1">
      <alignment horizontal="center"/>
    </xf>
    <xf numFmtId="1" fontId="23" fillId="0" borderId="0" xfId="43" applyNumberFormat="1" applyFont="1" applyAlignment="1"/>
    <xf numFmtId="4" fontId="23" fillId="0" borderId="0" xfId="43" applyNumberFormat="1" applyFont="1" applyAlignment="1"/>
    <xf numFmtId="164" fontId="23" fillId="0" borderId="26" xfId="43" applyNumberFormat="1" applyFont="1" applyBorder="1" applyAlignment="1"/>
    <xf numFmtId="0" fontId="23" fillId="0" borderId="32" xfId="43" applyFont="1" applyBorder="1" applyAlignment="1">
      <alignment horizontal="left"/>
    </xf>
    <xf numFmtId="0" fontId="23" fillId="0" borderId="33" xfId="43" applyFont="1" applyBorder="1" applyAlignment="1"/>
    <xf numFmtId="0" fontId="23" fillId="0" borderId="33" xfId="43" applyFont="1" applyBorder="1" applyAlignment="1">
      <alignment horizontal="center"/>
    </xf>
    <xf numFmtId="1" fontId="23" fillId="0" borderId="33" xfId="43" applyNumberFormat="1" applyFont="1" applyBorder="1" applyAlignment="1"/>
    <xf numFmtId="4" fontId="23" fillId="0" borderId="33" xfId="43" applyNumberFormat="1" applyFont="1" applyBorder="1" applyAlignment="1"/>
    <xf numFmtId="4" fontId="23" fillId="0" borderId="25" xfId="43" applyNumberFormat="1" applyFont="1" applyBorder="1" applyAlignment="1"/>
    <xf numFmtId="0" fontId="23" fillId="0" borderId="27" xfId="43" applyFont="1" applyBorder="1" applyAlignment="1">
      <alignment vertical="center"/>
    </xf>
    <xf numFmtId="165" fontId="25" fillId="0" borderId="25" xfId="43" applyNumberFormat="1" applyFont="1" applyBorder="1" applyAlignment="1">
      <alignment vertical="center"/>
    </xf>
    <xf numFmtId="9" fontId="22" fillId="0" borderId="0" xfId="43" applyNumberFormat="1" applyAlignment="1">
      <alignment horizontal="right" vertical="center" wrapText="1"/>
    </xf>
    <xf numFmtId="0" fontId="23" fillId="0" borderId="26" xfId="43" applyFont="1" applyBorder="1" applyAlignment="1">
      <alignment horizontal="center"/>
    </xf>
    <xf numFmtId="164" fontId="23" fillId="0" borderId="26" xfId="43" applyNumberFormat="1" applyFont="1" applyBorder="1" applyAlignment="1">
      <alignment horizontal="right" vertical="center" wrapText="1"/>
    </xf>
    <xf numFmtId="0" fontId="25" fillId="0" borderId="26" xfId="43" applyFont="1" applyBorder="1" applyAlignment="1">
      <alignment vertical="center"/>
    </xf>
    <xf numFmtId="0" fontId="22" fillId="0" borderId="49" xfId="43" applyBorder="1" applyAlignment="1">
      <alignment horizontal="center" vertical="center"/>
    </xf>
    <xf numFmtId="4" fontId="22" fillId="0" borderId="49" xfId="43" applyNumberFormat="1" applyBorder="1" applyAlignment="1">
      <alignment horizontal="center" vertical="center"/>
    </xf>
    <xf numFmtId="0" fontId="23" fillId="0" borderId="26" xfId="43" applyFont="1" applyBorder="1" applyAlignment="1"/>
    <xf numFmtId="0" fontId="22" fillId="0" borderId="26" xfId="43" applyBorder="1" applyAlignment="1"/>
    <xf numFmtId="4" fontId="22" fillId="0" borderId="26" xfId="43" applyNumberFormat="1" applyBorder="1" applyAlignment="1"/>
    <xf numFmtId="0" fontId="26" fillId="0" borderId="26" xfId="43" applyFont="1" applyBorder="1" applyAlignment="1"/>
    <xf numFmtId="2" fontId="22" fillId="0" borderId="46" xfId="43" applyNumberFormat="1" applyBorder="1" applyAlignment="1">
      <alignment horizontal="left" vertical="center" wrapText="1"/>
    </xf>
    <xf numFmtId="164" fontId="22" fillId="0" borderId="46" xfId="43" applyNumberFormat="1" applyBorder="1" applyAlignment="1">
      <alignment horizontal="right" vertical="center" wrapText="1"/>
    </xf>
    <xf numFmtId="0" fontId="22" fillId="0" borderId="27" xfId="43" applyBorder="1" applyAlignment="1">
      <alignment horizontal="left" vertical="center" wrapText="1"/>
    </xf>
    <xf numFmtId="0" fontId="22" fillId="0" borderId="46" xfId="43" applyBorder="1" applyAlignment="1">
      <alignment horizontal="left" vertical="center" wrapText="1"/>
    </xf>
    <xf numFmtId="4" fontId="22" fillId="0" borderId="27" xfId="43" applyNumberFormat="1" applyBorder="1" applyAlignment="1">
      <alignment horizontal="right" vertical="center"/>
    </xf>
    <xf numFmtId="4" fontId="27" fillId="0" borderId="45" xfId="43" applyNumberFormat="1" applyFont="1" applyBorder="1" applyAlignment="1">
      <alignment horizontal="right" vertical="center"/>
    </xf>
    <xf numFmtId="2" fontId="22" fillId="0" borderId="28" xfId="43" applyNumberFormat="1" applyBorder="1" applyAlignment="1">
      <alignment horizontal="left" vertical="center" wrapText="1"/>
    </xf>
    <xf numFmtId="0" fontId="22" fillId="0" borderId="28" xfId="43" applyBorder="1" applyAlignment="1">
      <alignment horizontal="center" vertical="center" wrapText="1"/>
    </xf>
    <xf numFmtId="0" fontId="23" fillId="0" borderId="28" xfId="43" applyFont="1" applyBorder="1" applyAlignment="1">
      <alignment horizontal="left" vertical="center" wrapText="1"/>
    </xf>
    <xf numFmtId="1" fontId="22" fillId="0" borderId="28" xfId="43" applyNumberFormat="1" applyBorder="1" applyAlignment="1">
      <alignment horizontal="center"/>
    </xf>
    <xf numFmtId="4" fontId="22" fillId="0" borderId="28" xfId="43" applyNumberFormat="1" applyBorder="1" applyAlignment="1"/>
    <xf numFmtId="164" fontId="22" fillId="0" borderId="26" xfId="43" applyNumberFormat="1" applyBorder="1" applyAlignment="1">
      <alignment horizontal="right"/>
    </xf>
    <xf numFmtId="0" fontId="22" fillId="0" borderId="0" xfId="43" applyAlignment="1">
      <alignment horizontal="center"/>
    </xf>
    <xf numFmtId="4" fontId="22" fillId="0" borderId="45" xfId="43" applyNumberFormat="1" applyBorder="1" applyAlignment="1"/>
    <xf numFmtId="1" fontId="23" fillId="0" borderId="30" xfId="43" applyNumberFormat="1" applyFont="1" applyBorder="1" applyAlignment="1">
      <alignment horizontal="center"/>
    </xf>
    <xf numFmtId="1" fontId="23" fillId="0" borderId="0" xfId="43" applyNumberFormat="1" applyFont="1" applyAlignment="1">
      <alignment horizontal="center"/>
    </xf>
    <xf numFmtId="1" fontId="23" fillId="0" borderId="33" xfId="43" applyNumberFormat="1" applyFont="1" applyBorder="1" applyAlignment="1">
      <alignment horizontal="center"/>
    </xf>
    <xf numFmtId="0" fontId="23" fillId="0" borderId="18" xfId="43" applyFont="1" applyBorder="1" applyAlignment="1">
      <alignment horizontal="center"/>
    </xf>
    <xf numFmtId="0" fontId="23" fillId="0" borderId="0" xfId="43" applyFont="1" applyAlignment="1">
      <alignment horizontal="center" vertical="center"/>
    </xf>
    <xf numFmtId="4" fontId="23" fillId="0" borderId="26" xfId="43" applyNumberFormat="1" applyFont="1" applyBorder="1" applyAlignment="1">
      <alignment horizontal="center" vertical="center"/>
    </xf>
    <xf numFmtId="0" fontId="22" fillId="0" borderId="0" xfId="43" applyAlignment="1"/>
    <xf numFmtId="0" fontId="23" fillId="0" borderId="0" xfId="43" applyFont="1" applyAlignment="1">
      <alignment horizontal="left"/>
    </xf>
    <xf numFmtId="0" fontId="28" fillId="0" borderId="0" xfId="43" applyFont="1" applyAlignment="1"/>
    <xf numFmtId="4" fontId="22" fillId="0" borderId="25" xfId="43" applyNumberFormat="1" applyBorder="1" applyAlignment="1">
      <alignment horizontal="right" vertical="center"/>
    </xf>
    <xf numFmtId="164" fontId="23" fillId="0" borderId="26" xfId="43" applyNumberFormat="1" applyFont="1" applyBorder="1" applyAlignment="1">
      <alignment horizontal="right" vertical="center"/>
    </xf>
    <xf numFmtId="0" fontId="22" fillId="0" borderId="0" xfId="43" applyAlignment="1">
      <alignment horizontal="left"/>
    </xf>
    <xf numFmtId="4" fontId="22" fillId="0" borderId="0" xfId="43" applyNumberFormat="1" applyAlignment="1"/>
    <xf numFmtId="0" fontId="29" fillId="0" borderId="51" xfId="45" applyFont="1" applyBorder="1" applyAlignment="1">
      <alignment horizontal="center" vertical="top"/>
    </xf>
    <xf numFmtId="166" fontId="29" fillId="0" borderId="51" xfId="46" applyFont="1" applyBorder="1" applyAlignment="1">
      <alignment horizontal="center" vertical="top"/>
    </xf>
    <xf numFmtId="0" fontId="30" fillId="0" borderId="0" xfId="45" applyFont="1"/>
    <xf numFmtId="49" fontId="31" fillId="0" borderId="26" xfId="45" applyNumberFormat="1" applyFont="1" applyBorder="1" applyAlignment="1">
      <alignment horizontal="center" vertical="top"/>
    </xf>
    <xf numFmtId="49" fontId="31" fillId="0" borderId="29" xfId="45" applyNumberFormat="1" applyFont="1" applyBorder="1" applyAlignment="1">
      <alignment horizontal="center" vertical="top"/>
    </xf>
    <xf numFmtId="0" fontId="29" fillId="0" borderId="46" xfId="45" applyFont="1" applyBorder="1" applyAlignment="1">
      <alignment horizontal="left" vertical="top" wrapText="1"/>
    </xf>
    <xf numFmtId="0" fontId="32" fillId="0" borderId="0" xfId="45" applyFont="1" applyAlignment="1">
      <alignment horizontal="center" vertical="top"/>
    </xf>
    <xf numFmtId="0" fontId="32" fillId="0" borderId="28" xfId="45" applyFont="1" applyBorder="1" applyAlignment="1">
      <alignment horizontal="center" vertical="top"/>
    </xf>
    <xf numFmtId="4" fontId="32" fillId="0" borderId="28" xfId="45" applyNumberFormat="1" applyFont="1" applyBorder="1" applyAlignment="1">
      <alignment horizontal="center" vertical="top"/>
    </xf>
    <xf numFmtId="166" fontId="32" fillId="0" borderId="26" xfId="46" applyFont="1" applyBorder="1" applyAlignment="1">
      <alignment horizontal="center" vertical="top"/>
    </xf>
    <xf numFmtId="49" fontId="29" fillId="0" borderId="28" xfId="45" applyNumberFormat="1" applyFont="1" applyBorder="1" applyAlignment="1">
      <alignment horizontal="left" vertical="top"/>
    </xf>
    <xf numFmtId="0" fontId="29" fillId="0" borderId="46" xfId="45" applyFont="1" applyBorder="1" applyAlignment="1">
      <alignment vertical="top" wrapText="1"/>
    </xf>
    <xf numFmtId="0" fontId="31" fillId="0" borderId="26" xfId="45" applyFont="1" applyBorder="1" applyAlignment="1">
      <alignment horizontal="center" vertical="top"/>
    </xf>
    <xf numFmtId="4" fontId="32" fillId="0" borderId="26" xfId="45" applyNumberFormat="1" applyFont="1" applyBorder="1" applyAlignment="1">
      <alignment horizontal="center" vertical="top"/>
    </xf>
    <xf numFmtId="49" fontId="31" fillId="0" borderId="28" xfId="45" applyNumberFormat="1" applyFont="1" applyBorder="1" applyAlignment="1">
      <alignment horizontal="center" vertical="top"/>
    </xf>
    <xf numFmtId="49" fontId="31" fillId="0" borderId="51" xfId="45" applyNumberFormat="1" applyFont="1" applyBorder="1" applyAlignment="1">
      <alignment horizontal="center" vertical="top"/>
    </xf>
    <xf numFmtId="0" fontId="29" fillId="0" borderId="51" xfId="45" applyFont="1" applyBorder="1" applyAlignment="1">
      <alignment vertical="top" wrapText="1"/>
    </xf>
    <xf numFmtId="0" fontId="31" fillId="0" borderId="51" xfId="45" applyFont="1" applyBorder="1" applyAlignment="1">
      <alignment horizontal="center" vertical="top"/>
    </xf>
    <xf numFmtId="4" fontId="32" fillId="0" borderId="51" xfId="45" applyNumberFormat="1" applyFont="1" applyBorder="1" applyAlignment="1">
      <alignment horizontal="center" vertical="top"/>
    </xf>
    <xf numFmtId="166" fontId="32" fillId="0" borderId="51" xfId="46" applyFont="1" applyBorder="1" applyAlignment="1">
      <alignment horizontal="center" vertical="top"/>
    </xf>
    <xf numFmtId="0" fontId="23" fillId="0" borderId="51" xfId="45" applyFont="1" applyBorder="1" applyAlignment="1">
      <alignment horizontal="right" vertical="top"/>
    </xf>
    <xf numFmtId="0" fontId="23" fillId="0" borderId="51" xfId="45" applyFont="1" applyBorder="1" applyAlignment="1">
      <alignment wrapText="1"/>
    </xf>
    <xf numFmtId="0" fontId="22" fillId="0" borderId="51" xfId="45" applyBorder="1" applyAlignment="1">
      <alignment horizontal="center"/>
    </xf>
    <xf numFmtId="1" fontId="22" fillId="0" borderId="51" xfId="45" applyNumberFormat="1" applyBorder="1" applyAlignment="1">
      <alignment horizontal="center"/>
    </xf>
    <xf numFmtId="4" fontId="22" fillId="0" borderId="51" xfId="45" applyNumberFormat="1" applyBorder="1"/>
    <xf numFmtId="0" fontId="22" fillId="0" borderId="28" xfId="45" quotePrefix="1" applyBorder="1" applyAlignment="1">
      <alignment horizontal="right" vertical="top" wrapText="1"/>
    </xf>
    <xf numFmtId="0" fontId="22" fillId="0" borderId="0" xfId="45" applyAlignment="1">
      <alignment horizontal="left" vertical="top" wrapText="1"/>
    </xf>
    <xf numFmtId="0" fontId="22" fillId="0" borderId="29" xfId="45" applyBorder="1" applyAlignment="1">
      <alignment horizontal="center"/>
    </xf>
    <xf numFmtId="1" fontId="22" fillId="0" borderId="30" xfId="45" applyNumberFormat="1" applyBorder="1" applyAlignment="1">
      <alignment horizontal="center"/>
    </xf>
    <xf numFmtId="4" fontId="22" fillId="0" borderId="30" xfId="45" applyNumberFormat="1" applyBorder="1"/>
    <xf numFmtId="4" fontId="22" fillId="0" borderId="31" xfId="45" applyNumberFormat="1" applyBorder="1"/>
    <xf numFmtId="0" fontId="22" fillId="0" borderId="28" xfId="45" applyBorder="1" applyAlignment="1">
      <alignment horizontal="right" vertical="top" wrapText="1"/>
    </xf>
    <xf numFmtId="0" fontId="22" fillId="0" borderId="0" xfId="45" applyAlignment="1">
      <alignment vertical="top" wrapText="1"/>
    </xf>
    <xf numFmtId="0" fontId="22" fillId="0" borderId="28" xfId="45" applyBorder="1" applyAlignment="1">
      <alignment horizontal="center"/>
    </xf>
    <xf numFmtId="1" fontId="22" fillId="0" borderId="0" xfId="45" applyNumberFormat="1" applyAlignment="1">
      <alignment horizontal="center"/>
    </xf>
    <xf numFmtId="4" fontId="22" fillId="0" borderId="0" xfId="45" applyNumberFormat="1"/>
    <xf numFmtId="4" fontId="22" fillId="0" borderId="46" xfId="45" applyNumberFormat="1" applyBorder="1"/>
    <xf numFmtId="0" fontId="22" fillId="0" borderId="32" xfId="45" applyBorder="1" applyAlignment="1">
      <alignment horizontal="right" vertical="top" wrapText="1"/>
    </xf>
    <xf numFmtId="0" fontId="22" fillId="0" borderId="32" xfId="45" applyBorder="1" applyAlignment="1">
      <alignment horizontal="center"/>
    </xf>
    <xf numFmtId="1" fontId="22" fillId="0" borderId="33" xfId="45" applyNumberFormat="1" applyBorder="1" applyAlignment="1">
      <alignment horizontal="center"/>
    </xf>
    <xf numFmtId="4" fontId="22" fillId="0" borderId="33" xfId="45" applyNumberFormat="1" applyBorder="1"/>
    <xf numFmtId="4" fontId="22" fillId="0" borderId="34" xfId="45" applyNumberFormat="1" applyBorder="1"/>
    <xf numFmtId="0" fontId="22" fillId="0" borderId="51" xfId="45" applyBorder="1" applyAlignment="1">
      <alignment horizontal="right" vertical="top"/>
    </xf>
    <xf numFmtId="0" fontId="27" fillId="0" borderId="51" xfId="45" applyFont="1" applyBorder="1" applyAlignment="1">
      <alignment horizontal="left" wrapText="1"/>
    </xf>
    <xf numFmtId="0" fontId="33" fillId="0" borderId="51" xfId="45" applyFont="1" applyBorder="1" applyAlignment="1">
      <alignment horizontal="center" wrapText="1"/>
    </xf>
    <xf numFmtId="1" fontId="22" fillId="0" borderId="51" xfId="45" applyNumberFormat="1" applyBorder="1" applyAlignment="1">
      <alignment horizontal="center" wrapText="1"/>
    </xf>
    <xf numFmtId="166" fontId="34" fillId="0" borderId="51" xfId="46" applyFont="1" applyBorder="1" applyAlignment="1">
      <alignment horizontal="center"/>
    </xf>
    <xf numFmtId="0" fontId="31" fillId="0" borderId="46" xfId="45" applyFont="1" applyBorder="1" applyAlignment="1">
      <alignment vertical="top" wrapText="1"/>
    </xf>
    <xf numFmtId="49" fontId="29" fillId="0" borderId="51" xfId="45" applyNumberFormat="1" applyFont="1" applyBorder="1" applyAlignment="1">
      <alignment horizontal="left" vertical="top"/>
    </xf>
    <xf numFmtId="0" fontId="31" fillId="0" borderId="51" xfId="45" applyFont="1" applyBorder="1" applyAlignment="1">
      <alignment vertical="top" wrapText="1"/>
    </xf>
    <xf numFmtId="0" fontId="22" fillId="0" borderId="25" xfId="45" applyBorder="1" applyAlignment="1">
      <alignment horizontal="left" wrapText="1"/>
    </xf>
    <xf numFmtId="0" fontId="22" fillId="0" borderId="25" xfId="45" applyBorder="1" applyAlignment="1">
      <alignment horizontal="center" wrapText="1"/>
    </xf>
    <xf numFmtId="0" fontId="31" fillId="0" borderId="25" xfId="45" applyFont="1" applyBorder="1" applyAlignment="1">
      <alignment horizontal="center" vertical="top"/>
    </xf>
    <xf numFmtId="4" fontId="32" fillId="0" borderId="25" xfId="45" applyNumberFormat="1" applyFont="1" applyBorder="1" applyAlignment="1">
      <alignment horizontal="center" vertical="top"/>
    </xf>
    <xf numFmtId="166" fontId="32" fillId="0" borderId="25" xfId="46" applyFont="1" applyBorder="1" applyAlignment="1">
      <alignment horizontal="center"/>
    </xf>
    <xf numFmtId="0" fontId="22" fillId="0" borderId="51" xfId="45" applyBorder="1" applyAlignment="1">
      <alignment horizontal="left" wrapText="1"/>
    </xf>
    <xf numFmtId="0" fontId="22" fillId="0" borderId="51" xfId="45" applyBorder="1" applyAlignment="1">
      <alignment horizontal="center" wrapText="1"/>
    </xf>
    <xf numFmtId="1" fontId="22" fillId="0" borderId="52" xfId="45" applyNumberFormat="1" applyBorder="1" applyAlignment="1">
      <alignment horizontal="center" wrapText="1"/>
    </xf>
    <xf numFmtId="4" fontId="34" fillId="0" borderId="51" xfId="45" applyNumberFormat="1" applyFont="1" applyBorder="1" applyAlignment="1">
      <alignment horizontal="center" vertical="top"/>
    </xf>
    <xf numFmtId="1" fontId="31" fillId="0" borderId="51" xfId="45" applyNumberFormat="1" applyFont="1" applyBorder="1" applyAlignment="1">
      <alignment horizontal="center" vertical="top"/>
    </xf>
    <xf numFmtId="0" fontId="35" fillId="0" borderId="46" xfId="45" applyFont="1" applyBorder="1" applyAlignment="1">
      <alignment vertical="top" wrapText="1"/>
    </xf>
    <xf numFmtId="0" fontId="22" fillId="0" borderId="26" xfId="45" applyBorder="1" applyAlignment="1">
      <alignment horizontal="center" vertical="top"/>
    </xf>
    <xf numFmtId="4" fontId="22" fillId="0" borderId="26" xfId="45" applyNumberFormat="1" applyBorder="1" applyAlignment="1">
      <alignment horizontal="center" vertical="top"/>
    </xf>
    <xf numFmtId="166" fontId="0" fillId="0" borderId="26" xfId="46" applyFont="1" applyBorder="1" applyAlignment="1">
      <alignment horizontal="center" vertical="top"/>
    </xf>
    <xf numFmtId="0" fontId="22" fillId="0" borderId="0" xfId="45" applyAlignment="1">
      <alignment vertical="top"/>
    </xf>
    <xf numFmtId="49" fontId="31" fillId="0" borderId="25" xfId="45" applyNumberFormat="1" applyFont="1" applyBorder="1" applyAlignment="1">
      <alignment horizontal="center"/>
    </xf>
    <xf numFmtId="49" fontId="31" fillId="0" borderId="32" xfId="45" applyNumberFormat="1" applyFont="1" applyBorder="1" applyAlignment="1">
      <alignment horizontal="center"/>
    </xf>
    <xf numFmtId="0" fontId="22" fillId="0" borderId="34" xfId="45" applyBorder="1" applyAlignment="1">
      <alignment horizontal="right"/>
    </xf>
    <xf numFmtId="0" fontId="22" fillId="0" borderId="25" xfId="45" applyBorder="1" applyAlignment="1">
      <alignment horizontal="center"/>
    </xf>
    <xf numFmtId="4" fontId="22" fillId="0" borderId="34" xfId="45" applyNumberFormat="1" applyBorder="1" applyAlignment="1">
      <alignment horizontal="center"/>
    </xf>
    <xf numFmtId="166" fontId="0" fillId="0" borderId="25" xfId="46" applyFont="1" applyBorder="1" applyAlignment="1">
      <alignment horizontal="center"/>
    </xf>
    <xf numFmtId="0" fontId="22" fillId="0" borderId="0" xfId="45"/>
    <xf numFmtId="49" fontId="31" fillId="0" borderId="0" xfId="45" applyNumberFormat="1" applyFont="1" applyAlignment="1">
      <alignment horizontal="center"/>
    </xf>
    <xf numFmtId="0" fontId="22" fillId="0" borderId="0" xfId="45" applyAlignment="1">
      <alignment horizontal="right"/>
    </xf>
    <xf numFmtId="0" fontId="22" fillId="0" borderId="30" xfId="45" applyBorder="1" applyAlignment="1">
      <alignment horizontal="center"/>
    </xf>
    <xf numFmtId="0" fontId="22" fillId="0" borderId="0" xfId="45" applyAlignment="1">
      <alignment horizontal="center"/>
    </xf>
    <xf numFmtId="4" fontId="22" fillId="0" borderId="0" xfId="45" applyNumberFormat="1" applyAlignment="1">
      <alignment horizontal="center"/>
    </xf>
    <xf numFmtId="0" fontId="35" fillId="0" borderId="0" xfId="45" applyFont="1" applyAlignment="1">
      <alignment horizontal="right"/>
    </xf>
    <xf numFmtId="0" fontId="31" fillId="0" borderId="0" xfId="45" applyFont="1" applyAlignment="1">
      <alignment horizontal="center" vertical="top"/>
    </xf>
    <xf numFmtId="0" fontId="32" fillId="0" borderId="0" xfId="45" applyFont="1" applyAlignment="1">
      <alignment vertical="top"/>
    </xf>
    <xf numFmtId="166" fontId="32" fillId="0" borderId="0" xfId="46" applyFont="1" applyAlignment="1">
      <alignment horizontal="center" vertical="top"/>
    </xf>
    <xf numFmtId="0" fontId="29" fillId="0" borderId="51" xfId="45" applyFont="1" applyBorder="1" applyAlignment="1">
      <alignment horizontal="center" vertical="center"/>
    </xf>
    <xf numFmtId="166" fontId="29" fillId="0" borderId="51" xfId="46" applyFont="1" applyBorder="1" applyAlignment="1">
      <alignment horizontal="center" vertical="center"/>
    </xf>
    <xf numFmtId="0" fontId="30" fillId="0" borderId="0" xfId="45" applyFont="1" applyAlignment="1">
      <alignment vertical="center"/>
    </xf>
    <xf numFmtId="49" fontId="31" fillId="0" borderId="26" xfId="45" applyNumberFormat="1" applyFont="1" applyBorder="1" applyAlignment="1">
      <alignment horizontal="center" vertical="center"/>
    </xf>
    <xf numFmtId="49" fontId="31" fillId="0" borderId="29" xfId="45" applyNumberFormat="1" applyFont="1" applyBorder="1" applyAlignment="1">
      <alignment horizontal="center" vertical="center"/>
    </xf>
    <xf numFmtId="0" fontId="29" fillId="0" borderId="46" xfId="45" applyFont="1" applyBorder="1" applyAlignment="1">
      <alignment horizontal="left" vertical="center" wrapText="1"/>
    </xf>
    <xf numFmtId="0" fontId="32" fillId="0" borderId="0" xfId="45" applyFont="1" applyAlignment="1">
      <alignment horizontal="center" vertical="center"/>
    </xf>
    <xf numFmtId="0" fontId="32" fillId="0" borderId="28" xfId="45" applyFont="1" applyBorder="1" applyAlignment="1">
      <alignment horizontal="center" vertical="center"/>
    </xf>
    <xf numFmtId="4" fontId="32" fillId="0" borderId="28" xfId="45" applyNumberFormat="1" applyFont="1" applyBorder="1" applyAlignment="1">
      <alignment horizontal="center" vertical="center"/>
    </xf>
    <xf numFmtId="166" fontId="32" fillId="0" borderId="26" xfId="46" applyFont="1" applyBorder="1" applyAlignment="1">
      <alignment horizontal="center" vertical="center"/>
    </xf>
    <xf numFmtId="49" fontId="29" fillId="0" borderId="28" xfId="45" applyNumberFormat="1" applyFont="1" applyBorder="1" applyAlignment="1">
      <alignment horizontal="left" vertical="center"/>
    </xf>
    <xf numFmtId="0" fontId="29" fillId="0" borderId="46" xfId="45" applyFont="1" applyBorder="1" applyAlignment="1">
      <alignment vertical="center" wrapText="1"/>
    </xf>
    <xf numFmtId="0" fontId="31" fillId="0" borderId="26" xfId="45" applyFont="1" applyBorder="1" applyAlignment="1">
      <alignment horizontal="center" vertical="center"/>
    </xf>
    <xf numFmtId="4" fontId="32" fillId="0" borderId="26" xfId="45" applyNumberFormat="1" applyFont="1" applyBorder="1" applyAlignment="1">
      <alignment horizontal="center" vertical="center"/>
    </xf>
    <xf numFmtId="49" fontId="31" fillId="0" borderId="28" xfId="45" applyNumberFormat="1" applyFont="1" applyBorder="1" applyAlignment="1">
      <alignment horizontal="center" vertical="center"/>
    </xf>
    <xf numFmtId="0" fontId="22" fillId="0" borderId="46" xfId="45" applyBorder="1" applyAlignment="1">
      <alignment horizontal="left" vertical="center" wrapText="1"/>
    </xf>
    <xf numFmtId="49" fontId="36" fillId="0" borderId="28" xfId="45" applyNumberFormat="1" applyFont="1" applyBorder="1" applyAlignment="1">
      <alignment horizontal="right" vertical="center"/>
    </xf>
    <xf numFmtId="0" fontId="22" fillId="0" borderId="0" xfId="45" applyAlignment="1">
      <alignment vertical="center" wrapText="1"/>
    </xf>
    <xf numFmtId="3" fontId="32" fillId="0" borderId="26" xfId="45" applyNumberFormat="1" applyFont="1" applyBorder="1" applyAlignment="1">
      <alignment horizontal="center" vertical="center"/>
    </xf>
    <xf numFmtId="0" fontId="22" fillId="0" borderId="0" xfId="45" applyAlignment="1">
      <alignment horizontal="left" vertical="center" wrapText="1"/>
    </xf>
    <xf numFmtId="0" fontId="23" fillId="0" borderId="0" xfId="45" applyFont="1" applyAlignment="1">
      <alignment vertical="center" wrapText="1"/>
    </xf>
    <xf numFmtId="0" fontId="22" fillId="0" borderId="26" xfId="45" applyBorder="1" applyAlignment="1">
      <alignment horizontal="center" vertical="center" wrapText="1"/>
    </xf>
    <xf numFmtId="49" fontId="36" fillId="0" borderId="51" xfId="45" applyNumberFormat="1" applyFont="1" applyBorder="1" applyAlignment="1">
      <alignment horizontal="right" vertical="center"/>
    </xf>
    <xf numFmtId="49" fontId="23" fillId="0" borderId="51" xfId="45" applyNumberFormat="1" applyFont="1" applyBorder="1" applyAlignment="1">
      <alignment vertical="center" wrapText="1"/>
    </xf>
    <xf numFmtId="0" fontId="23" fillId="0" borderId="51" xfId="45" applyFont="1" applyBorder="1" applyAlignment="1">
      <alignment horizontal="center" vertical="center" wrapText="1"/>
    </xf>
    <xf numFmtId="1" fontId="22" fillId="0" borderId="51" xfId="45" applyNumberFormat="1" applyBorder="1" applyAlignment="1">
      <alignment horizontal="center" vertical="center"/>
    </xf>
    <xf numFmtId="4" fontId="32" fillId="0" borderId="51" xfId="45" applyNumberFormat="1" applyFont="1" applyBorder="1" applyAlignment="1">
      <alignment horizontal="center" vertical="center"/>
    </xf>
    <xf numFmtId="166" fontId="32" fillId="0" borderId="51" xfId="46" applyFont="1" applyBorder="1" applyAlignment="1">
      <alignment horizontal="center" vertical="center"/>
    </xf>
    <xf numFmtId="0" fontId="22" fillId="0" borderId="51" xfId="45" applyBorder="1" applyAlignment="1">
      <alignment horizontal="right" vertical="center" wrapText="1"/>
    </xf>
    <xf numFmtId="0" fontId="23" fillId="0" borderId="51" xfId="45" applyFont="1" applyBorder="1" applyAlignment="1">
      <alignment horizontal="left" vertical="center" wrapText="1"/>
    </xf>
    <xf numFmtId="0" fontId="23" fillId="0" borderId="51" xfId="45" applyFont="1" applyBorder="1" applyAlignment="1">
      <alignment horizontal="center" vertical="center"/>
    </xf>
    <xf numFmtId="166" fontId="31" fillId="0" borderId="51" xfId="46" applyFont="1" applyBorder="1" applyAlignment="1">
      <alignment horizontal="center" vertical="center"/>
    </xf>
    <xf numFmtId="0" fontId="22" fillId="0" borderId="28" xfId="45" applyBorder="1" applyAlignment="1">
      <alignment horizontal="right" vertical="center" wrapText="1"/>
    </xf>
    <xf numFmtId="0" fontId="23" fillId="0" borderId="0" xfId="45" applyFont="1" applyAlignment="1">
      <alignment horizontal="left" vertical="center" wrapText="1"/>
    </xf>
    <xf numFmtId="0" fontId="23" fillId="0" borderId="26" xfId="45" applyFont="1" applyBorder="1" applyAlignment="1">
      <alignment horizontal="center" vertical="center"/>
    </xf>
    <xf numFmtId="1" fontId="22" fillId="0" borderId="26" xfId="45" applyNumberFormat="1" applyBorder="1" applyAlignment="1">
      <alignment horizontal="center" vertical="center"/>
    </xf>
    <xf numFmtId="0" fontId="23" fillId="0" borderId="51" xfId="45" applyFont="1" applyBorder="1" applyAlignment="1">
      <alignment vertical="center" wrapText="1"/>
    </xf>
    <xf numFmtId="0" fontId="22" fillId="0" borderId="26" xfId="45" applyBorder="1" applyAlignment="1">
      <alignment vertical="center" wrapText="1"/>
    </xf>
    <xf numFmtId="0" fontId="23" fillId="0" borderId="28" xfId="45" applyFont="1" applyBorder="1" applyAlignment="1">
      <alignment horizontal="right" vertical="center" wrapText="1"/>
    </xf>
    <xf numFmtId="1" fontId="23" fillId="0" borderId="26" xfId="45" applyNumberFormat="1" applyFont="1" applyBorder="1" applyAlignment="1">
      <alignment horizontal="center" vertical="center"/>
    </xf>
    <xf numFmtId="4" fontId="34" fillId="0" borderId="26" xfId="45" applyNumberFormat="1" applyFont="1" applyBorder="1" applyAlignment="1">
      <alignment horizontal="center" vertical="center"/>
    </xf>
    <xf numFmtId="166" fontId="34" fillId="0" borderId="26" xfId="46" applyFont="1" applyBorder="1" applyAlignment="1">
      <alignment horizontal="center" vertical="center"/>
    </xf>
    <xf numFmtId="49" fontId="29" fillId="0" borderId="51" xfId="45" applyNumberFormat="1" applyFont="1" applyBorder="1" applyAlignment="1">
      <alignment horizontal="left" vertical="center"/>
    </xf>
    <xf numFmtId="0" fontId="31" fillId="0" borderId="51" xfId="45" applyFont="1" applyBorder="1" applyAlignment="1">
      <alignment vertical="center" wrapText="1"/>
    </xf>
    <xf numFmtId="0" fontId="22" fillId="0" borderId="46" xfId="45" applyBorder="1" applyAlignment="1">
      <alignment vertical="center" wrapText="1"/>
    </xf>
    <xf numFmtId="49" fontId="29" fillId="0" borderId="51" xfId="45" applyNumberFormat="1" applyFont="1" applyBorder="1" applyAlignment="1">
      <alignment horizontal="center" vertical="center"/>
    </xf>
    <xf numFmtId="0" fontId="31" fillId="0" borderId="46" xfId="45" applyFont="1" applyBorder="1" applyAlignment="1">
      <alignment vertical="center" wrapText="1"/>
    </xf>
    <xf numFmtId="0" fontId="31" fillId="0" borderId="24" xfId="45" applyFont="1" applyBorder="1" applyAlignment="1">
      <alignment vertical="center" wrapText="1"/>
    </xf>
    <xf numFmtId="49" fontId="36" fillId="0" borderId="52" xfId="45" applyNumberFormat="1" applyFont="1" applyBorder="1" applyAlignment="1">
      <alignment horizontal="center" vertical="center"/>
    </xf>
    <xf numFmtId="0" fontId="22" fillId="0" borderId="24" xfId="45" applyBorder="1" applyAlignment="1">
      <alignment vertical="center" wrapText="1"/>
    </xf>
    <xf numFmtId="0" fontId="31" fillId="0" borderId="53" xfId="45" applyFont="1" applyBorder="1" applyAlignment="1">
      <alignment horizontal="center" vertical="center"/>
    </xf>
    <xf numFmtId="0" fontId="31" fillId="0" borderId="51" xfId="45" applyFont="1" applyBorder="1" applyAlignment="1">
      <alignment horizontal="center" vertical="center"/>
    </xf>
    <xf numFmtId="49" fontId="36" fillId="0" borderId="28" xfId="45" applyNumberFormat="1" applyFont="1" applyBorder="1" applyAlignment="1">
      <alignment horizontal="center" vertical="center"/>
    </xf>
    <xf numFmtId="0" fontId="31" fillId="0" borderId="46" xfId="45" applyFont="1" applyBorder="1" applyAlignment="1">
      <alignment horizontal="center" vertical="center"/>
    </xf>
    <xf numFmtId="0" fontId="22" fillId="0" borderId="25" xfId="45" applyBorder="1" applyAlignment="1">
      <alignment vertical="center" wrapText="1"/>
    </xf>
    <xf numFmtId="49" fontId="36" fillId="0" borderId="51" xfId="45" applyNumberFormat="1" applyFont="1" applyBorder="1" applyAlignment="1">
      <alignment horizontal="center" vertical="center"/>
    </xf>
    <xf numFmtId="0" fontId="23" fillId="0" borderId="25" xfId="45" applyFont="1" applyBorder="1" applyAlignment="1">
      <alignment horizontal="left" vertical="center" wrapText="1"/>
    </xf>
    <xf numFmtId="0" fontId="23" fillId="0" borderId="46" xfId="45" applyFont="1" applyBorder="1" applyAlignment="1">
      <alignment horizontal="left" vertical="center" wrapText="1"/>
    </xf>
    <xf numFmtId="0" fontId="37" fillId="0" borderId="46" xfId="45" applyFont="1" applyBorder="1" applyAlignment="1">
      <alignment vertical="center" wrapText="1"/>
    </xf>
    <xf numFmtId="0" fontId="22" fillId="0" borderId="0" xfId="45" applyAlignment="1">
      <alignment horizontal="justify" vertical="center"/>
    </xf>
    <xf numFmtId="1" fontId="23" fillId="0" borderId="51" xfId="45" applyNumberFormat="1" applyFont="1" applyBorder="1" applyAlignment="1">
      <alignment horizontal="center" vertical="center"/>
    </xf>
    <xf numFmtId="49" fontId="22" fillId="0" borderId="0" xfId="45" applyNumberFormat="1" applyAlignment="1">
      <alignment vertical="center" wrapText="1"/>
    </xf>
    <xf numFmtId="0" fontId="22" fillId="0" borderId="26" xfId="45" applyBorder="1" applyAlignment="1">
      <alignment horizontal="center" vertical="center"/>
    </xf>
    <xf numFmtId="0" fontId="29" fillId="0" borderId="26" xfId="45" applyFont="1" applyBorder="1" applyAlignment="1">
      <alignment horizontal="center" vertical="center"/>
    </xf>
    <xf numFmtId="49" fontId="36" fillId="0" borderId="32" xfId="45" applyNumberFormat="1" applyFont="1" applyBorder="1" applyAlignment="1">
      <alignment horizontal="center" vertical="center"/>
    </xf>
    <xf numFmtId="0" fontId="23" fillId="0" borderId="33" xfId="45" applyFont="1" applyBorder="1" applyAlignment="1">
      <alignment horizontal="left" vertical="center" wrapText="1"/>
    </xf>
    <xf numFmtId="0" fontId="29" fillId="0" borderId="25" xfId="45" applyFont="1" applyBorder="1" applyAlignment="1">
      <alignment horizontal="center" vertical="center"/>
    </xf>
    <xf numFmtId="0" fontId="31" fillId="0" borderId="25" xfId="45" applyFont="1" applyBorder="1" applyAlignment="1">
      <alignment horizontal="center" vertical="center"/>
    </xf>
    <xf numFmtId="4" fontId="32" fillId="0" borderId="25" xfId="45" applyNumberFormat="1" applyFont="1" applyBorder="1" applyAlignment="1">
      <alignment horizontal="center" vertical="center"/>
    </xf>
    <xf numFmtId="166" fontId="32" fillId="0" borderId="25" xfId="46" applyFont="1" applyBorder="1" applyAlignment="1">
      <alignment horizontal="center" vertical="center"/>
    </xf>
    <xf numFmtId="49" fontId="36" fillId="0" borderId="0" xfId="45" applyNumberFormat="1" applyFont="1" applyAlignment="1">
      <alignment horizontal="center" vertical="center"/>
    </xf>
    <xf numFmtId="0" fontId="29" fillId="0" borderId="0" xfId="45" applyFont="1" applyAlignment="1">
      <alignment horizontal="center" vertical="center"/>
    </xf>
    <xf numFmtId="0" fontId="31" fillId="0" borderId="0" xfId="45" applyFont="1" applyAlignment="1">
      <alignment horizontal="center" vertical="center"/>
    </xf>
    <xf numFmtId="4" fontId="32" fillId="0" borderId="0" xfId="45" applyNumberFormat="1" applyFont="1" applyAlignment="1">
      <alignment horizontal="center" vertical="center"/>
    </xf>
    <xf numFmtId="166" fontId="32" fillId="0" borderId="0" xfId="46" applyFont="1" applyBorder="1" applyAlignment="1">
      <alignment horizontal="center" vertical="center"/>
    </xf>
    <xf numFmtId="0" fontId="22" fillId="0" borderId="28" xfId="45" applyBorder="1" applyAlignment="1">
      <alignment horizontal="center" vertical="center"/>
    </xf>
    <xf numFmtId="0" fontId="36" fillId="0" borderId="52" xfId="45" applyFont="1" applyBorder="1" applyAlignment="1">
      <alignment horizontal="center" vertical="center"/>
    </xf>
    <xf numFmtId="0" fontId="39" fillId="0" borderId="51" xfId="45" applyFont="1" applyBorder="1" applyAlignment="1">
      <alignment vertical="center" wrapText="1"/>
    </xf>
    <xf numFmtId="0" fontId="22" fillId="0" borderId="24" xfId="45" applyBorder="1" applyAlignment="1">
      <alignment horizontal="center" vertical="center" wrapText="1"/>
    </xf>
    <xf numFmtId="1" fontId="22" fillId="0" borderId="24" xfId="45" applyNumberFormat="1" applyBorder="1" applyAlignment="1">
      <alignment horizontal="center" vertical="center" wrapText="1"/>
    </xf>
    <xf numFmtId="4" fontId="22" fillId="0" borderId="24" xfId="45" applyNumberFormat="1" applyBorder="1" applyAlignment="1">
      <alignment vertical="center" wrapText="1"/>
    </xf>
    <xf numFmtId="166" fontId="32" fillId="0" borderId="31" xfId="46" applyFont="1" applyBorder="1" applyAlignment="1">
      <alignment horizontal="center" vertical="center"/>
    </xf>
    <xf numFmtId="0" fontId="22" fillId="0" borderId="29" xfId="45" applyBorder="1" applyAlignment="1">
      <alignment horizontal="right" vertical="center"/>
    </xf>
    <xf numFmtId="0" fontId="22" fillId="0" borderId="29" xfId="45" applyBorder="1" applyAlignment="1">
      <alignment vertical="center" wrapText="1"/>
    </xf>
    <xf numFmtId="166" fontId="32" fillId="0" borderId="46" xfId="46" applyFont="1" applyBorder="1" applyAlignment="1">
      <alignment horizontal="center" vertical="center"/>
    </xf>
    <xf numFmtId="0" fontId="22" fillId="0" borderId="28" xfId="45" applyBorder="1" applyAlignment="1">
      <alignment horizontal="right" vertical="center"/>
    </xf>
    <xf numFmtId="0" fontId="22" fillId="0" borderId="28" xfId="45" applyBorder="1" applyAlignment="1">
      <alignment vertical="center" wrapText="1"/>
    </xf>
    <xf numFmtId="1" fontId="22" fillId="0" borderId="26" xfId="45" applyNumberFormat="1" applyBorder="1" applyAlignment="1">
      <alignment horizontal="center" vertical="center" wrapText="1"/>
    </xf>
    <xf numFmtId="4" fontId="22" fillId="0" borderId="26" xfId="45" applyNumberFormat="1" applyBorder="1" applyAlignment="1">
      <alignment vertical="center" wrapText="1"/>
    </xf>
    <xf numFmtId="21" fontId="22" fillId="0" borderId="28" xfId="45" applyNumberFormat="1" applyBorder="1" applyAlignment="1">
      <alignment vertical="center" wrapText="1"/>
    </xf>
    <xf numFmtId="1" fontId="27" fillId="0" borderId="51" xfId="45" applyNumberFormat="1" applyFont="1" applyBorder="1" applyAlignment="1">
      <alignment horizontal="center" vertical="center"/>
    </xf>
    <xf numFmtId="0" fontId="22" fillId="0" borderId="52" xfId="45" applyBorder="1" applyAlignment="1">
      <alignment horizontal="right" vertical="center" wrapText="1"/>
    </xf>
    <xf numFmtId="21" fontId="27" fillId="0" borderId="52" xfId="45" applyNumberFormat="1" applyFont="1" applyBorder="1" applyAlignment="1">
      <alignment vertical="center" wrapText="1"/>
    </xf>
    <xf numFmtId="0" fontId="33" fillId="0" borderId="51" xfId="45" applyFont="1" applyBorder="1" applyAlignment="1">
      <alignment horizontal="center" vertical="center"/>
    </xf>
    <xf numFmtId="166" fontId="27" fillId="0" borderId="26" xfId="45" applyNumberFormat="1" applyFont="1" applyBorder="1" applyAlignment="1">
      <alignment horizontal="center" vertical="center"/>
    </xf>
    <xf numFmtId="0" fontId="22" fillId="0" borderId="32" xfId="45" applyBorder="1" applyAlignment="1">
      <alignment horizontal="right" vertical="center" wrapText="1"/>
    </xf>
    <xf numFmtId="0" fontId="33" fillId="0" borderId="32" xfId="45" applyFont="1" applyBorder="1" applyAlignment="1">
      <alignment horizontal="left" vertical="center" wrapText="1"/>
    </xf>
    <xf numFmtId="0" fontId="33" fillId="0" borderId="25" xfId="45" applyFont="1" applyBorder="1" applyAlignment="1">
      <alignment horizontal="center" vertical="center"/>
    </xf>
    <xf numFmtId="1" fontId="27" fillId="0" borderId="25" xfId="45" applyNumberFormat="1" applyFont="1" applyBorder="1" applyAlignment="1">
      <alignment horizontal="center" vertical="center"/>
    </xf>
    <xf numFmtId="1" fontId="29" fillId="0" borderId="0" xfId="45" applyNumberFormat="1" applyFont="1" applyAlignment="1">
      <alignment horizontal="center" vertical="center"/>
    </xf>
    <xf numFmtId="4" fontId="34" fillId="0" borderId="0" xfId="45" applyNumberFormat="1" applyFont="1" applyAlignment="1">
      <alignment horizontal="center" vertical="center"/>
    </xf>
    <xf numFmtId="166" fontId="34" fillId="0" borderId="0" xfId="46" applyFont="1" applyBorder="1" applyAlignment="1">
      <alignment horizontal="center" vertical="center"/>
    </xf>
    <xf numFmtId="0" fontId="31" fillId="0" borderId="28" xfId="45" applyFont="1" applyBorder="1" applyAlignment="1">
      <alignment horizontal="center" vertical="center"/>
    </xf>
    <xf numFmtId="0" fontId="36" fillId="0" borderId="51" xfId="45" applyFont="1" applyBorder="1" applyAlignment="1">
      <alignment horizontal="center" vertical="center"/>
    </xf>
    <xf numFmtId="0" fontId="34" fillId="0" borderId="51" xfId="45" applyFont="1" applyBorder="1" applyAlignment="1">
      <alignment vertical="center"/>
    </xf>
    <xf numFmtId="0" fontId="32" fillId="0" borderId="51" xfId="45" applyFont="1" applyBorder="1" applyAlignment="1">
      <alignment horizontal="center" vertical="center"/>
    </xf>
    <xf numFmtId="1" fontId="32" fillId="0" borderId="51" xfId="45" applyNumberFormat="1" applyFont="1" applyBorder="1" applyAlignment="1">
      <alignment horizontal="center" vertical="center"/>
    </xf>
    <xf numFmtId="0" fontId="30" fillId="0" borderId="51" xfId="45" applyFont="1" applyBorder="1" applyAlignment="1">
      <alignment vertical="center"/>
    </xf>
    <xf numFmtId="1" fontId="30" fillId="0" borderId="51" xfId="45" applyNumberFormat="1" applyFont="1" applyBorder="1" applyAlignment="1">
      <alignment vertical="center"/>
    </xf>
    <xf numFmtId="0" fontId="31" fillId="0" borderId="24" xfId="45" applyFont="1" applyBorder="1" applyAlignment="1">
      <alignment horizontal="center" vertical="center"/>
    </xf>
    <xf numFmtId="1" fontId="31" fillId="0" borderId="24" xfId="45" applyNumberFormat="1" applyFont="1" applyBorder="1" applyAlignment="1">
      <alignment horizontal="center" vertical="center"/>
    </xf>
    <xf numFmtId="4" fontId="32" fillId="0" borderId="24" xfId="45" applyNumberFormat="1" applyFont="1" applyBorder="1" applyAlignment="1">
      <alignment horizontal="center" vertical="center"/>
    </xf>
    <xf numFmtId="166" fontId="32" fillId="0" borderId="24" xfId="46" applyFont="1" applyBorder="1" applyAlignment="1">
      <alignment horizontal="center" vertical="center"/>
    </xf>
    <xf numFmtId="1" fontId="31" fillId="0" borderId="26" xfId="45" applyNumberFormat="1" applyFont="1" applyBorder="1" applyAlignment="1">
      <alignment horizontal="center" vertical="center"/>
    </xf>
    <xf numFmtId="1" fontId="31" fillId="0" borderId="51" xfId="45" applyNumberFormat="1" applyFont="1" applyBorder="1" applyAlignment="1">
      <alignment horizontal="center" vertical="center"/>
    </xf>
    <xf numFmtId="0" fontId="33" fillId="0" borderId="51" xfId="45" applyFont="1" applyBorder="1" applyAlignment="1">
      <alignment horizontal="left" vertical="center" wrapText="1"/>
    </xf>
    <xf numFmtId="49" fontId="29" fillId="0" borderId="28" xfId="45" applyNumberFormat="1" applyFont="1" applyBorder="1" applyAlignment="1">
      <alignment horizontal="center" vertical="center"/>
    </xf>
    <xf numFmtId="49" fontId="23" fillId="0" borderId="0" xfId="45" applyNumberFormat="1" applyFont="1" applyAlignment="1">
      <alignment vertical="center" wrapText="1"/>
    </xf>
    <xf numFmtId="1" fontId="29" fillId="0" borderId="26" xfId="45" applyNumberFormat="1" applyFont="1" applyBorder="1" applyAlignment="1">
      <alignment horizontal="center" vertical="center"/>
    </xf>
    <xf numFmtId="0" fontId="27" fillId="0" borderId="51" xfId="45" applyFont="1" applyBorder="1" applyAlignment="1">
      <alignment vertical="center" wrapText="1"/>
    </xf>
    <xf numFmtId="1" fontId="27" fillId="0" borderId="51" xfId="45" applyNumberFormat="1" applyFont="1" applyBorder="1" applyAlignment="1">
      <alignment horizontal="center" vertical="center" wrapText="1"/>
    </xf>
    <xf numFmtId="49" fontId="31" fillId="0" borderId="25" xfId="45" applyNumberFormat="1" applyFont="1" applyBorder="1" applyAlignment="1">
      <alignment horizontal="center" vertical="center"/>
    </xf>
    <xf numFmtId="49" fontId="31" fillId="0" borderId="0" xfId="45" applyNumberFormat="1" applyFont="1" applyAlignment="1">
      <alignment horizontal="center" vertical="center"/>
    </xf>
    <xf numFmtId="0" fontId="32" fillId="0" borderId="0" xfId="45" applyFont="1" applyAlignment="1">
      <alignment horizontal="right" vertical="center"/>
    </xf>
    <xf numFmtId="0" fontId="32" fillId="0" borderId="30" xfId="45" applyFont="1" applyBorder="1" applyAlignment="1">
      <alignment horizontal="center" vertical="center"/>
    </xf>
    <xf numFmtId="0" fontId="22" fillId="0" borderId="0" xfId="45" applyAlignment="1">
      <alignment vertical="center"/>
    </xf>
    <xf numFmtId="0" fontId="32" fillId="0" borderId="0" xfId="45" applyFont="1" applyAlignment="1">
      <alignment vertical="center"/>
    </xf>
    <xf numFmtId="0" fontId="35" fillId="0" borderId="0" xfId="45" applyFont="1" applyAlignment="1">
      <alignment horizontal="right" vertical="center"/>
    </xf>
    <xf numFmtId="166" fontId="32" fillId="0" borderId="0" xfId="46" applyFont="1" applyAlignment="1">
      <alignment horizontal="center" vertical="center"/>
    </xf>
    <xf numFmtId="0" fontId="23" fillId="0" borderId="28" xfId="45" applyFont="1" applyBorder="1" applyAlignment="1">
      <alignment horizontal="center" vertical="top" wrapText="1"/>
    </xf>
    <xf numFmtId="0" fontId="23" fillId="0" borderId="46" xfId="45" applyFont="1" applyBorder="1" applyAlignment="1">
      <alignment vertical="center" wrapText="1"/>
    </xf>
    <xf numFmtId="49" fontId="29" fillId="0" borderId="28" xfId="45" applyNumberFormat="1" applyFont="1" applyBorder="1" applyAlignment="1">
      <alignment horizontal="center" vertical="top"/>
    </xf>
    <xf numFmtId="0" fontId="23" fillId="0" borderId="26" xfId="45" applyFont="1" applyBorder="1" applyAlignment="1">
      <alignment horizontal="center" vertical="center" wrapText="1"/>
    </xf>
    <xf numFmtId="49" fontId="31" fillId="0" borderId="32" xfId="45" applyNumberFormat="1" applyFont="1" applyBorder="1" applyAlignment="1">
      <alignment horizontal="center" vertical="top"/>
    </xf>
    <xf numFmtId="0" fontId="22" fillId="0" borderId="33" xfId="45" applyBorder="1" applyAlignment="1">
      <alignment vertical="center" wrapText="1"/>
    </xf>
    <xf numFmtId="0" fontId="27" fillId="0" borderId="0" xfId="45" applyFont="1" applyAlignment="1">
      <alignment wrapText="1"/>
    </xf>
    <xf numFmtId="0" fontId="27" fillId="0" borderId="0" xfId="45" applyFont="1" applyAlignment="1">
      <alignment horizontal="left" vertical="top" wrapText="1"/>
    </xf>
    <xf numFmtId="49" fontId="29" fillId="0" borderId="51" xfId="45" applyNumberFormat="1" applyFont="1" applyBorder="1" applyAlignment="1">
      <alignment horizontal="center" vertical="top"/>
    </xf>
    <xf numFmtId="0" fontId="40" fillId="0" borderId="51" xfId="45" applyFont="1" applyBorder="1" applyAlignment="1">
      <alignment wrapText="1"/>
    </xf>
    <xf numFmtId="0" fontId="40" fillId="0" borderId="53" xfId="45" applyFont="1" applyBorder="1" applyAlignment="1">
      <alignment wrapText="1"/>
    </xf>
    <xf numFmtId="0" fontId="40" fillId="0" borderId="0" xfId="45" applyFont="1" applyAlignment="1">
      <alignment wrapText="1"/>
    </xf>
    <xf numFmtId="1" fontId="22" fillId="0" borderId="26" xfId="45" applyNumberFormat="1" applyBorder="1" applyAlignment="1">
      <alignment horizontal="center" wrapText="1"/>
    </xf>
    <xf numFmtId="0" fontId="22" fillId="0" borderId="51" xfId="45" applyBorder="1" applyAlignment="1">
      <alignment horizontal="right" wrapText="1"/>
    </xf>
    <xf numFmtId="0" fontId="22" fillId="0" borderId="0" xfId="45" applyAlignment="1">
      <alignment horizontal="right" wrapText="1"/>
    </xf>
    <xf numFmtId="0" fontId="22" fillId="0" borderId="0" xfId="45" applyAlignment="1">
      <alignment horizontal="center" wrapText="1"/>
    </xf>
    <xf numFmtId="1" fontId="23" fillId="0" borderId="0" xfId="45" applyNumberFormat="1" applyFont="1" applyAlignment="1">
      <alignment horizontal="center" wrapText="1"/>
    </xf>
    <xf numFmtId="0" fontId="22" fillId="0" borderId="0" xfId="45" applyAlignment="1">
      <alignment wrapText="1"/>
    </xf>
    <xf numFmtId="0" fontId="23" fillId="0" borderId="0" xfId="45" applyFont="1" applyAlignment="1">
      <alignment wrapText="1"/>
    </xf>
    <xf numFmtId="0" fontId="23" fillId="0" borderId="0" xfId="45" applyFont="1"/>
    <xf numFmtId="0" fontId="39" fillId="0" borderId="28" xfId="45" applyFont="1" applyBorder="1" applyAlignment="1">
      <alignment horizontal="left"/>
    </xf>
    <xf numFmtId="0" fontId="39" fillId="0" borderId="0" xfId="45" applyFont="1" applyAlignment="1">
      <alignment horizontal="left"/>
    </xf>
    <xf numFmtId="0" fontId="40" fillId="0" borderId="28" xfId="45" applyFont="1" applyBorder="1" applyAlignment="1">
      <alignment horizontal="left"/>
    </xf>
    <xf numFmtId="0" fontId="40" fillId="0" borderId="0" xfId="45" applyFont="1" applyAlignment="1">
      <alignment horizontal="left"/>
    </xf>
    <xf numFmtId="1" fontId="22" fillId="0" borderId="0" xfId="45" applyNumberFormat="1" applyAlignment="1">
      <alignment horizontal="center" wrapText="1"/>
    </xf>
    <xf numFmtId="0" fontId="23" fillId="0" borderId="51" xfId="45" applyFont="1" applyBorder="1" applyAlignment="1">
      <alignment horizontal="center"/>
    </xf>
    <xf numFmtId="166" fontId="34" fillId="0" borderId="51" xfId="46" applyFont="1" applyBorder="1" applyAlignment="1">
      <alignment horizontal="center" vertical="center"/>
    </xf>
    <xf numFmtId="49" fontId="31" fillId="0" borderId="52" xfId="45" applyNumberFormat="1" applyFont="1" applyBorder="1" applyAlignment="1">
      <alignment horizontal="center" vertical="top"/>
    </xf>
    <xf numFmtId="0" fontId="22" fillId="0" borderId="54" xfId="45" applyBorder="1" applyAlignment="1">
      <alignment vertical="center" wrapText="1"/>
    </xf>
    <xf numFmtId="49" fontId="31" fillId="0" borderId="0" xfId="45" applyNumberFormat="1" applyFont="1" applyAlignment="1">
      <alignment horizontal="center" vertical="top"/>
    </xf>
    <xf numFmtId="0" fontId="23" fillId="0" borderId="54" xfId="45" applyFont="1" applyBorder="1" applyAlignment="1">
      <alignment horizontal="center" vertical="center"/>
    </xf>
    <xf numFmtId="0" fontId="23" fillId="0" borderId="52" xfId="45" applyFont="1" applyBorder="1" applyAlignment="1">
      <alignment horizontal="center" vertical="center" wrapText="1"/>
    </xf>
    <xf numFmtId="166" fontId="23" fillId="0" borderId="51" xfId="46" applyFont="1" applyBorder="1" applyAlignment="1">
      <alignment horizontal="center" vertical="center"/>
    </xf>
    <xf numFmtId="49" fontId="22" fillId="0" borderId="24" xfId="45" applyNumberFormat="1" applyBorder="1" applyAlignment="1">
      <alignment horizontal="center" vertical="center"/>
    </xf>
    <xf numFmtId="49" fontId="22" fillId="0" borderId="30" xfId="45" applyNumberFormat="1" applyBorder="1" applyAlignment="1">
      <alignment horizontal="center" vertical="center"/>
    </xf>
    <xf numFmtId="0" fontId="23" fillId="0" borderId="31" xfId="45" applyFont="1" applyBorder="1" applyAlignment="1">
      <alignment horizontal="left" vertical="center" wrapText="1"/>
    </xf>
    <xf numFmtId="0" fontId="22" fillId="0" borderId="0" xfId="45" applyAlignment="1">
      <alignment horizontal="center" vertical="center"/>
    </xf>
    <xf numFmtId="4" fontId="22" fillId="0" borderId="28" xfId="45" applyNumberFormat="1" applyBorder="1" applyAlignment="1">
      <alignment horizontal="center" vertical="center"/>
    </xf>
    <xf numFmtId="166" fontId="22" fillId="0" borderId="26" xfId="46" applyFont="1" applyBorder="1" applyAlignment="1">
      <alignment horizontal="center" vertical="center"/>
    </xf>
    <xf numFmtId="49" fontId="22" fillId="0" borderId="26" xfId="45" applyNumberFormat="1" applyBorder="1" applyAlignment="1">
      <alignment horizontal="center" vertical="center"/>
    </xf>
    <xf numFmtId="49" fontId="23" fillId="0" borderId="0" xfId="45" applyNumberFormat="1" applyFont="1" applyAlignment="1">
      <alignment horizontal="left" vertical="center"/>
    </xf>
    <xf numFmtId="49" fontId="23" fillId="0" borderId="0" xfId="45" applyNumberFormat="1" applyFont="1" applyAlignment="1">
      <alignment horizontal="left" vertical="center" wrapText="1"/>
    </xf>
    <xf numFmtId="4" fontId="22" fillId="0" borderId="26" xfId="45" applyNumberFormat="1" applyBorder="1" applyAlignment="1">
      <alignment horizontal="center" vertical="center"/>
    </xf>
    <xf numFmtId="49" fontId="22" fillId="0" borderId="0" xfId="45" applyNumberFormat="1" applyAlignment="1">
      <alignment horizontal="center" vertical="center"/>
    </xf>
    <xf numFmtId="49" fontId="22" fillId="0" borderId="0" xfId="45" applyNumberFormat="1" applyAlignment="1">
      <alignment horizontal="center" vertical="center" wrapText="1"/>
    </xf>
    <xf numFmtId="49" fontId="22" fillId="0" borderId="32" xfId="45" applyNumberFormat="1" applyBorder="1" applyAlignment="1">
      <alignment horizontal="center" vertical="center"/>
    </xf>
    <xf numFmtId="0" fontId="22" fillId="0" borderId="34" xfId="45" applyBorder="1" applyAlignment="1">
      <alignment vertical="center" wrapText="1"/>
    </xf>
    <xf numFmtId="0" fontId="22" fillId="0" borderId="25" xfId="45" applyBorder="1" applyAlignment="1">
      <alignment horizontal="center" vertical="center"/>
    </xf>
    <xf numFmtId="3" fontId="22" fillId="0" borderId="25" xfId="45" applyNumberFormat="1" applyBorder="1" applyAlignment="1">
      <alignment horizontal="center" vertical="center"/>
    </xf>
    <xf numFmtId="166" fontId="22" fillId="0" borderId="25" xfId="46" applyFont="1" applyBorder="1" applyAlignment="1">
      <alignment horizontal="center" vertical="center"/>
    </xf>
    <xf numFmtId="0" fontId="22" fillId="0" borderId="28" xfId="45" applyBorder="1" applyAlignment="1">
      <alignment vertical="center"/>
    </xf>
    <xf numFmtId="167" fontId="22" fillId="0" borderId="0" xfId="45" applyNumberFormat="1" applyAlignment="1">
      <alignment horizontal="right" vertical="top" wrapText="1"/>
    </xf>
    <xf numFmtId="1" fontId="42" fillId="0" borderId="0" xfId="45" applyNumberFormat="1" applyFont="1" applyAlignment="1">
      <alignment wrapText="1"/>
    </xf>
    <xf numFmtId="0" fontId="42" fillId="0" borderId="0" xfId="45" applyFont="1" applyAlignment="1">
      <alignment wrapText="1"/>
    </xf>
    <xf numFmtId="167" fontId="22" fillId="0" borderId="51" xfId="45" applyNumberFormat="1" applyBorder="1" applyAlignment="1">
      <alignment horizontal="right" vertical="top" wrapText="1"/>
    </xf>
    <xf numFmtId="0" fontId="22" fillId="0" borderId="51" xfId="45" applyBorder="1" applyAlignment="1">
      <alignment wrapText="1"/>
    </xf>
    <xf numFmtId="4" fontId="22" fillId="0" borderId="51" xfId="45" applyNumberFormat="1" applyBorder="1" applyAlignment="1">
      <alignment wrapText="1"/>
    </xf>
    <xf numFmtId="4" fontId="22" fillId="0" borderId="51" xfId="45" applyNumberFormat="1" applyBorder="1" applyAlignment="1">
      <alignment horizontal="right"/>
    </xf>
    <xf numFmtId="0" fontId="22" fillId="0" borderId="24" xfId="45" applyBorder="1" applyAlignment="1">
      <alignment vertical="center"/>
    </xf>
    <xf numFmtId="0" fontId="22" fillId="0" borderId="31" xfId="45" applyBorder="1" applyAlignment="1">
      <alignment vertical="center"/>
    </xf>
    <xf numFmtId="0" fontId="22" fillId="0" borderId="26" xfId="45" applyBorder="1" applyAlignment="1">
      <alignment vertical="center"/>
    </xf>
    <xf numFmtId="0" fontId="22" fillId="0" borderId="46" xfId="45" applyBorder="1" applyAlignment="1">
      <alignment vertical="center"/>
    </xf>
    <xf numFmtId="0" fontId="22" fillId="0" borderId="25" xfId="45" applyBorder="1" applyAlignment="1">
      <alignment vertical="center"/>
    </xf>
    <xf numFmtId="0" fontId="22" fillId="0" borderId="52" xfId="45" applyBorder="1" applyAlignment="1">
      <alignment horizontal="right" vertical="center"/>
    </xf>
    <xf numFmtId="0" fontId="22" fillId="0" borderId="54" xfId="45" applyBorder="1" applyAlignment="1">
      <alignment vertical="center"/>
    </xf>
    <xf numFmtId="168" fontId="22" fillId="0" borderId="51" xfId="45" applyNumberFormat="1" applyBorder="1" applyAlignment="1" applyProtection="1">
      <alignment horizontal="right" vertical="top"/>
      <protection locked="0"/>
    </xf>
    <xf numFmtId="0" fontId="23" fillId="0" borderId="52" xfId="45" applyFont="1" applyBorder="1" applyAlignment="1" applyProtection="1">
      <alignment horizontal="left" vertical="top"/>
      <protection locked="0"/>
    </xf>
    <xf numFmtId="0" fontId="23" fillId="0" borderId="53" xfId="45" applyFont="1" applyBorder="1" applyAlignment="1" applyProtection="1">
      <alignment horizontal="left" vertical="top"/>
      <protection locked="0"/>
    </xf>
    <xf numFmtId="0" fontId="23" fillId="0" borderId="52" xfId="45" applyFont="1" applyBorder="1" applyAlignment="1" applyProtection="1">
      <alignment horizontal="center" vertical="top"/>
      <protection locked="0"/>
    </xf>
    <xf numFmtId="0" fontId="23" fillId="0" borderId="54" xfId="45" applyFont="1" applyBorder="1" applyAlignment="1" applyProtection="1">
      <alignment horizontal="center" vertical="top"/>
      <protection locked="0"/>
    </xf>
    <xf numFmtId="0" fontId="23" fillId="0" borderId="53" xfId="45" applyFont="1" applyBorder="1" applyAlignment="1" applyProtection="1">
      <alignment horizontal="right" vertical="top"/>
      <protection locked="0"/>
    </xf>
    <xf numFmtId="0" fontId="43" fillId="0" borderId="0" xfId="45" applyFont="1" applyAlignment="1" applyProtection="1">
      <alignment horizontal="left" vertical="top"/>
      <protection locked="0"/>
    </xf>
    <xf numFmtId="0" fontId="44" fillId="0" borderId="0" xfId="45" applyFont="1" applyAlignment="1">
      <alignment vertical="top" wrapText="1"/>
    </xf>
    <xf numFmtId="0" fontId="43" fillId="0" borderId="0" xfId="45" applyFont="1" applyAlignment="1" applyProtection="1">
      <alignment horizontal="right" vertical="top"/>
      <protection locked="0"/>
    </xf>
    <xf numFmtId="0" fontId="24" fillId="0" borderId="0" xfId="45" applyFont="1"/>
    <xf numFmtId="0" fontId="24" fillId="0" borderId="0" xfId="45" applyFont="1" applyAlignment="1">
      <alignment horizontal="center" vertical="center"/>
    </xf>
    <xf numFmtId="0" fontId="24" fillId="0" borderId="51" xfId="45" applyFont="1" applyBorder="1" applyAlignment="1" applyProtection="1">
      <alignment horizontal="center" vertical="top"/>
      <protection locked="0"/>
    </xf>
    <xf numFmtId="168" fontId="24" fillId="0" borderId="51" xfId="45" applyNumberFormat="1" applyFont="1" applyBorder="1" applyAlignment="1" applyProtection="1">
      <alignment horizontal="right" vertical="top"/>
      <protection locked="0"/>
    </xf>
    <xf numFmtId="0" fontId="46" fillId="0" borderId="51" xfId="48" applyFont="1" applyBorder="1"/>
    <xf numFmtId="0" fontId="24" fillId="0" borderId="51" xfId="45" applyFont="1" applyBorder="1" applyAlignment="1">
      <alignment horizontal="center"/>
    </xf>
    <xf numFmtId="0" fontId="46" fillId="0" borderId="51" xfId="48" applyFont="1" applyBorder="1" applyAlignment="1">
      <alignment horizontal="center" vertical="center"/>
    </xf>
    <xf numFmtId="0" fontId="24" fillId="0" borderId="51" xfId="45" applyFont="1" applyBorder="1"/>
    <xf numFmtId="0" fontId="31" fillId="0" borderId="28" xfId="45" applyFont="1" applyBorder="1" applyAlignment="1">
      <alignment vertical="center"/>
    </xf>
    <xf numFmtId="0" fontId="47" fillId="0" borderId="0" xfId="45" applyFont="1" applyAlignment="1">
      <alignment vertical="center"/>
    </xf>
    <xf numFmtId="0" fontId="31" fillId="0" borderId="0" xfId="45" applyFont="1" applyAlignment="1">
      <alignment vertical="center"/>
    </xf>
    <xf numFmtId="0" fontId="28" fillId="0" borderId="32" xfId="45" applyFont="1" applyBorder="1" applyAlignment="1">
      <alignment vertical="center"/>
    </xf>
    <xf numFmtId="0" fontId="24" fillId="0" borderId="51" xfId="45" applyFont="1" applyBorder="1" applyAlignment="1" applyProtection="1">
      <alignment horizontal="left" vertical="top"/>
      <protection locked="0"/>
    </xf>
    <xf numFmtId="0" fontId="24" fillId="0" borderId="25" xfId="45" applyFont="1" applyBorder="1" applyAlignment="1">
      <alignment vertical="center"/>
    </xf>
    <xf numFmtId="0" fontId="28" fillId="0" borderId="0" xfId="45" applyFont="1" applyAlignment="1">
      <alignment vertical="center"/>
    </xf>
    <xf numFmtId="168" fontId="23" fillId="0" borderId="25" xfId="45" applyNumberFormat="1" applyFont="1" applyBorder="1" applyAlignment="1">
      <alignment horizontal="left" vertical="top"/>
    </xf>
    <xf numFmtId="168" fontId="23" fillId="0" borderId="25" xfId="45" applyNumberFormat="1" applyFont="1" applyBorder="1" applyAlignment="1">
      <alignment horizontal="left"/>
    </xf>
    <xf numFmtId="0" fontId="24" fillId="0" borderId="0" xfId="45" applyFont="1" applyAlignment="1">
      <alignment horizontal="center"/>
    </xf>
    <xf numFmtId="168" fontId="23" fillId="0" borderId="51" xfId="45" applyNumberFormat="1" applyFont="1" applyBorder="1" applyAlignment="1">
      <alignment horizontal="left" vertical="top"/>
    </xf>
    <xf numFmtId="168" fontId="23" fillId="0" borderId="51" xfId="45" applyNumberFormat="1" applyFont="1" applyBorder="1" applyAlignment="1">
      <alignment horizontal="left"/>
    </xf>
    <xf numFmtId="0" fontId="35" fillId="0" borderId="0" xfId="45" applyFont="1" applyAlignment="1">
      <alignment horizontal="center"/>
    </xf>
    <xf numFmtId="166" fontId="22" fillId="0" borderId="0" xfId="46" applyFont="1" applyFill="1" applyBorder="1" applyAlignment="1">
      <alignment horizontal="center"/>
    </xf>
    <xf numFmtId="0" fontId="41" fillId="0" borderId="0" xfId="45" applyFont="1" applyAlignment="1">
      <alignment vertical="center"/>
    </xf>
    <xf numFmtId="0" fontId="28" fillId="0" borderId="0" xfId="45" applyFont="1" applyAlignment="1">
      <alignment horizontal="center" vertical="center"/>
    </xf>
    <xf numFmtId="0" fontId="28" fillId="0" borderId="0" xfId="45" applyFont="1" applyAlignment="1">
      <alignment horizontal="center"/>
    </xf>
    <xf numFmtId="166" fontId="28" fillId="0" borderId="0" xfId="46" applyFont="1" applyFill="1" applyBorder="1" applyAlignment="1">
      <alignment horizontal="center"/>
    </xf>
    <xf numFmtId="0" fontId="29" fillId="0" borderId="0" xfId="45" applyFont="1" applyAlignment="1">
      <alignment horizontal="right" vertical="center"/>
    </xf>
    <xf numFmtId="166" fontId="31" fillId="0" borderId="0" xfId="46" applyFont="1" applyFill="1" applyBorder="1" applyAlignment="1">
      <alignment horizontal="right" vertical="center"/>
    </xf>
    <xf numFmtId="166" fontId="29" fillId="0" borderId="0" xfId="46" applyFont="1" applyBorder="1" applyAlignment="1">
      <alignment horizontal="center" vertical="center"/>
    </xf>
    <xf numFmtId="166" fontId="31" fillId="0" borderId="0" xfId="46" applyFont="1" applyBorder="1" applyAlignment="1">
      <alignment horizontal="right" vertical="center"/>
    </xf>
    <xf numFmtId="0" fontId="31" fillId="0" borderId="0" xfId="45" applyFont="1" applyAlignment="1">
      <alignment vertical="center" wrapText="1"/>
    </xf>
    <xf numFmtId="4" fontId="31" fillId="0" borderId="0" xfId="45" applyNumberFormat="1" applyFont="1" applyAlignment="1">
      <alignment horizontal="center" vertical="center"/>
    </xf>
    <xf numFmtId="166" fontId="31" fillId="0" borderId="0" xfId="46" applyFont="1" applyBorder="1" applyAlignment="1">
      <alignment horizontal="center" vertical="center"/>
    </xf>
    <xf numFmtId="166" fontId="22" fillId="0" borderId="0" xfId="46" applyFont="1" applyBorder="1" applyAlignment="1">
      <alignment horizontal="center"/>
    </xf>
    <xf numFmtId="4" fontId="22" fillId="0" borderId="0" xfId="45" applyNumberFormat="1" applyAlignment="1">
      <alignment horizontal="center" vertical="center"/>
    </xf>
    <xf numFmtId="166" fontId="22" fillId="0" borderId="0" xfId="46" applyFont="1" applyBorder="1" applyAlignment="1">
      <alignment horizontal="center" vertical="center"/>
    </xf>
    <xf numFmtId="0" fontId="23" fillId="0" borderId="0" xfId="45" applyFont="1" applyAlignment="1">
      <alignment horizontal="center" vertical="center" wrapText="1"/>
    </xf>
    <xf numFmtId="0" fontId="23" fillId="0" borderId="0" xfId="45" applyFont="1" applyAlignment="1">
      <alignment horizontal="center" vertical="center"/>
    </xf>
    <xf numFmtId="4" fontId="23" fillId="0" borderId="0" xfId="45" applyNumberFormat="1" applyFont="1" applyAlignment="1">
      <alignment horizontal="center" vertical="center"/>
    </xf>
    <xf numFmtId="166" fontId="23" fillId="0" borderId="0" xfId="46" applyFont="1" applyBorder="1" applyAlignment="1">
      <alignment horizontal="center" vertical="center"/>
    </xf>
    <xf numFmtId="0" fontId="22" fillId="0" borderId="0" xfId="45" applyAlignment="1">
      <alignment horizontal="right" vertical="center" wrapText="1"/>
    </xf>
    <xf numFmtId="166" fontId="22" fillId="0" borderId="0" xfId="46" applyFont="1" applyAlignment="1">
      <alignment horizontal="center" vertical="center"/>
    </xf>
    <xf numFmtId="0" fontId="29" fillId="0" borderId="31" xfId="45" applyFont="1" applyBorder="1" applyAlignment="1">
      <alignment horizontal="left" vertical="top" wrapText="1"/>
    </xf>
    <xf numFmtId="0" fontId="32" fillId="0" borderId="30" xfId="45" applyFont="1" applyBorder="1" applyAlignment="1">
      <alignment horizontal="center" vertical="top"/>
    </xf>
    <xf numFmtId="0" fontId="32" fillId="0" borderId="29" xfId="45" applyFont="1" applyBorder="1" applyAlignment="1">
      <alignment horizontal="center" vertical="top"/>
    </xf>
    <xf numFmtId="4" fontId="32" fillId="0" borderId="29" xfId="45" applyNumberFormat="1" applyFont="1" applyBorder="1" applyAlignment="1">
      <alignment horizontal="center" vertical="top"/>
    </xf>
    <xf numFmtId="166" fontId="32" fillId="0" borderId="24" xfId="46" applyFont="1" applyBorder="1" applyAlignment="1">
      <alignment horizontal="center" vertical="top"/>
    </xf>
    <xf numFmtId="0" fontId="23" fillId="0" borderId="26" xfId="45" applyFont="1" applyBorder="1" applyAlignment="1">
      <alignment horizontal="center" wrapText="1"/>
    </xf>
    <xf numFmtId="0" fontId="29" fillId="0" borderId="26" xfId="45" applyFont="1" applyBorder="1" applyAlignment="1">
      <alignment horizontal="center"/>
    </xf>
    <xf numFmtId="4" fontId="34" fillId="0" borderId="26" xfId="45" applyNumberFormat="1" applyFont="1" applyBorder="1" applyAlignment="1">
      <alignment horizontal="center"/>
    </xf>
    <xf numFmtId="166" fontId="34" fillId="0" borderId="26" xfId="46" applyFont="1" applyBorder="1" applyAlignment="1">
      <alignment horizontal="center"/>
    </xf>
    <xf numFmtId="0" fontId="23" fillId="0" borderId="0" xfId="45" applyFont="1" applyAlignment="1">
      <alignment horizontal="left" wrapText="1"/>
    </xf>
    <xf numFmtId="0" fontId="48" fillId="0" borderId="51" xfId="45" applyFont="1" applyBorder="1" applyAlignment="1">
      <alignment wrapText="1"/>
    </xf>
    <xf numFmtId="4" fontId="34" fillId="0" borderId="51" xfId="45" applyNumberFormat="1" applyFont="1" applyBorder="1" applyAlignment="1">
      <alignment horizontal="center" vertical="center"/>
    </xf>
    <xf numFmtId="0" fontId="32" fillId="0" borderId="26" xfId="45" applyFont="1" applyBorder="1" applyAlignment="1">
      <alignment horizontal="right"/>
    </xf>
    <xf numFmtId="0" fontId="49" fillId="0" borderId="0" xfId="45" applyFont="1"/>
    <xf numFmtId="0" fontId="22" fillId="0" borderId="26" xfId="45" applyBorder="1" applyAlignment="1">
      <alignment horizontal="center" wrapText="1"/>
    </xf>
    <xf numFmtId="0" fontId="29" fillId="0" borderId="26" xfId="45" applyFont="1" applyBorder="1" applyAlignment="1">
      <alignment horizontal="center" vertical="top"/>
    </xf>
    <xf numFmtId="4" fontId="34" fillId="0" borderId="26" xfId="45" applyNumberFormat="1" applyFont="1" applyBorder="1" applyAlignment="1">
      <alignment horizontal="center" vertical="top"/>
    </xf>
    <xf numFmtId="0" fontId="49" fillId="0" borderId="0" xfId="45" applyFont="1" applyAlignment="1">
      <alignment wrapText="1"/>
    </xf>
    <xf numFmtId="0" fontId="50" fillId="0" borderId="17" xfId="45" applyFont="1" applyBorder="1" applyAlignment="1">
      <alignment horizontal="left" vertical="center" wrapText="1"/>
    </xf>
    <xf numFmtId="49" fontId="31" fillId="0" borderId="26" xfId="45" applyNumberFormat="1" applyFont="1" applyBorder="1" applyAlignment="1">
      <alignment horizontal="right" vertical="top"/>
    </xf>
    <xf numFmtId="0" fontId="48" fillId="0" borderId="51" xfId="45" applyFont="1" applyBorder="1"/>
    <xf numFmtId="0" fontId="49" fillId="0" borderId="0" xfId="45" applyFont="1" applyAlignment="1">
      <alignment horizontal="left" wrapText="1"/>
    </xf>
    <xf numFmtId="49" fontId="31" fillId="0" borderId="25" xfId="45" applyNumberFormat="1" applyFont="1" applyBorder="1" applyAlignment="1">
      <alignment horizontal="center" vertical="top"/>
    </xf>
    <xf numFmtId="0" fontId="31" fillId="0" borderId="34" xfId="45" applyFont="1" applyBorder="1" applyAlignment="1">
      <alignment vertical="top" wrapText="1"/>
    </xf>
    <xf numFmtId="166" fontId="32" fillId="0" borderId="25" xfId="46" applyFont="1" applyBorder="1" applyAlignment="1">
      <alignment horizontal="center" vertical="top"/>
    </xf>
    <xf numFmtId="49" fontId="31" fillId="0" borderId="24" xfId="45" applyNumberFormat="1" applyFont="1" applyBorder="1" applyAlignment="1">
      <alignment horizontal="center" vertical="top"/>
    </xf>
    <xf numFmtId="0" fontId="29" fillId="0" borderId="29" xfId="45" applyFont="1" applyBorder="1" applyAlignment="1">
      <alignment horizontal="left" vertical="top" wrapText="1"/>
    </xf>
    <xf numFmtId="4" fontId="32" fillId="0" borderId="24" xfId="45" applyNumberFormat="1" applyFont="1" applyBorder="1" applyAlignment="1">
      <alignment horizontal="center" vertical="top"/>
    </xf>
    <xf numFmtId="0" fontId="51" fillId="0" borderId="28" xfId="45" applyFont="1" applyBorder="1" applyAlignment="1">
      <alignment vertical="top" wrapText="1"/>
    </xf>
    <xf numFmtId="0" fontId="31" fillId="0" borderId="46" xfId="45" applyFont="1" applyBorder="1" applyAlignment="1">
      <alignment horizontal="center" vertical="top"/>
    </xf>
    <xf numFmtId="0" fontId="29" fillId="0" borderId="28" xfId="45" applyFont="1" applyBorder="1" applyAlignment="1">
      <alignment vertical="top" wrapText="1"/>
    </xf>
    <xf numFmtId="49" fontId="29" fillId="0" borderId="26" xfId="45" applyNumberFormat="1" applyFont="1" applyBorder="1" applyAlignment="1">
      <alignment horizontal="center" vertical="top" wrapText="1"/>
    </xf>
    <xf numFmtId="0" fontId="31" fillId="0" borderId="28" xfId="45" applyFont="1" applyBorder="1" applyAlignment="1">
      <alignment vertical="top" wrapText="1"/>
    </xf>
    <xf numFmtId="4" fontId="31" fillId="0" borderId="26" xfId="45" applyNumberFormat="1" applyFont="1" applyBorder="1" applyAlignment="1">
      <alignment horizontal="center" vertical="top"/>
    </xf>
    <xf numFmtId="0" fontId="31" fillId="0" borderId="0" xfId="45" applyFont="1" applyAlignment="1">
      <alignment horizontal="left" vertical="center" wrapText="1"/>
    </xf>
    <xf numFmtId="0" fontId="31" fillId="0" borderId="0" xfId="45" applyFont="1" applyAlignment="1">
      <alignment horizontal="left" vertical="center"/>
    </xf>
    <xf numFmtId="0" fontId="22" fillId="0" borderId="32" xfId="45" applyBorder="1" applyAlignment="1">
      <alignment horizontal="right"/>
    </xf>
    <xf numFmtId="0" fontId="22" fillId="0" borderId="34" xfId="45" applyBorder="1" applyAlignment="1">
      <alignment horizontal="center"/>
    </xf>
    <xf numFmtId="4" fontId="22" fillId="0" borderId="26" xfId="45" applyNumberFormat="1" applyBorder="1" applyAlignment="1">
      <alignment horizontal="center"/>
    </xf>
    <xf numFmtId="0" fontId="32" fillId="0" borderId="0" xfId="45" applyFont="1"/>
    <xf numFmtId="0" fontId="32" fillId="0" borderId="0" xfId="45" applyFont="1" applyAlignment="1">
      <alignment horizontal="center"/>
    </xf>
    <xf numFmtId="0" fontId="29" fillId="0" borderId="0" xfId="45" applyFont="1" applyAlignment="1">
      <alignment horizontal="right"/>
    </xf>
    <xf numFmtId="40" fontId="0" fillId="0" borderId="20" xfId="0" applyNumberFormat="1" applyBorder="1" applyProtection="1">
      <protection locked="0"/>
    </xf>
    <xf numFmtId="40" fontId="0" fillId="0" borderId="23" xfId="0" applyNumberFormat="1" applyBorder="1" applyProtection="1">
      <protection locked="0"/>
    </xf>
    <xf numFmtId="40" fontId="0" fillId="0" borderId="11" xfId="0" applyNumberFormat="1" applyBorder="1" applyProtection="1">
      <protection locked="0"/>
    </xf>
    <xf numFmtId="40" fontId="0" fillId="0" borderId="12" xfId="0" applyNumberFormat="1" applyFill="1" applyBorder="1"/>
    <xf numFmtId="40" fontId="0" fillId="0" borderId="13" xfId="0" applyNumberFormat="1" applyFill="1" applyBorder="1"/>
    <xf numFmtId="40" fontId="0" fillId="0" borderId="55" xfId="0" applyNumberFormat="1" applyBorder="1"/>
    <xf numFmtId="0" fontId="24" fillId="0" borderId="26" xfId="43" applyFont="1" applyBorder="1" applyAlignment="1" applyProtection="1">
      <alignment vertical="center"/>
      <protection locked="0"/>
    </xf>
    <xf numFmtId="164" fontId="22" fillId="0" borderId="26" xfId="43" applyNumberFormat="1" applyBorder="1" applyAlignment="1" applyProtection="1">
      <alignment vertical="center"/>
      <protection locked="0"/>
    </xf>
    <xf numFmtId="164" fontId="22" fillId="0" borderId="26" xfId="43" applyNumberFormat="1" applyBorder="1" applyProtection="1">
      <alignment vertical="top"/>
      <protection locked="0"/>
    </xf>
    <xf numFmtId="0" fontId="22" fillId="0" borderId="28" xfId="43" applyBorder="1" applyAlignment="1" applyProtection="1">
      <alignment horizontal="left" vertical="top" wrapText="1"/>
      <protection locked="0"/>
    </xf>
    <xf numFmtId="0" fontId="22" fillId="0" borderId="26" xfId="43" applyBorder="1" applyAlignment="1" applyProtection="1">
      <alignment horizontal="center" vertical="top"/>
      <protection locked="0"/>
    </xf>
    <xf numFmtId="164" fontId="22" fillId="0" borderId="26" xfId="43" applyNumberFormat="1" applyBorder="1" applyAlignment="1" applyProtection="1">
      <alignment horizontal="right" vertical="center" wrapText="1"/>
      <protection locked="0"/>
    </xf>
    <xf numFmtId="4" fontId="26" fillId="0" borderId="45" xfId="43" applyNumberFormat="1" applyFont="1" applyBorder="1" applyAlignment="1" applyProtection="1">
      <alignment horizontal="right" vertical="center"/>
      <protection locked="0"/>
    </xf>
    <xf numFmtId="164" fontId="26" fillId="0" borderId="26" xfId="43" applyNumberFormat="1" applyFont="1" applyBorder="1" applyAlignment="1" applyProtection="1">
      <alignment horizontal="right" vertical="center" wrapText="1"/>
      <protection locked="0"/>
    </xf>
    <xf numFmtId="164" fontId="22" fillId="0" borderId="0" xfId="43" applyNumberFormat="1" applyAlignment="1" applyProtection="1">
      <alignment horizontal="right" vertical="center" wrapText="1"/>
      <protection locked="0"/>
    </xf>
    <xf numFmtId="4" fontId="26" fillId="0" borderId="45" xfId="43" applyNumberFormat="1" applyFont="1" applyBorder="1" applyAlignment="1" applyProtection="1">
      <protection locked="0"/>
    </xf>
    <xf numFmtId="4" fontId="22" fillId="0" borderId="45" xfId="43" applyNumberFormat="1" applyBorder="1" applyAlignment="1" applyProtection="1">
      <alignment horizontal="right" vertical="center"/>
      <protection locked="0"/>
    </xf>
    <xf numFmtId="4" fontId="22" fillId="0" borderId="26" xfId="43" applyNumberFormat="1" applyBorder="1" applyAlignment="1" applyProtection="1">
      <alignment horizontal="right" vertical="center"/>
      <protection locked="0"/>
    </xf>
    <xf numFmtId="164" fontId="22" fillId="0" borderId="26" xfId="43" applyNumberFormat="1" applyBorder="1" applyAlignment="1" applyProtection="1">
      <alignment horizontal="right" vertical="center"/>
      <protection locked="0"/>
    </xf>
    <xf numFmtId="164" fontId="22" fillId="0" borderId="46" xfId="43" applyNumberFormat="1" applyBorder="1" applyAlignment="1" applyProtection="1">
      <protection locked="0"/>
    </xf>
    <xf numFmtId="9" fontId="22" fillId="0" borderId="28" xfId="43" applyNumberFormat="1" applyBorder="1" applyAlignment="1" applyProtection="1">
      <alignment horizontal="right" vertical="center" wrapText="1"/>
      <protection locked="0"/>
    </xf>
    <xf numFmtId="4" fontId="26" fillId="0" borderId="48" xfId="43" applyNumberFormat="1" applyFont="1" applyBorder="1" applyAlignment="1" applyProtection="1">
      <alignment horizontal="right" vertical="center"/>
      <protection locked="0"/>
    </xf>
    <xf numFmtId="4" fontId="22" fillId="0" borderId="48" xfId="43" applyNumberFormat="1" applyBorder="1" applyAlignment="1" applyProtection="1">
      <alignment horizontal="right" vertical="center"/>
      <protection locked="0"/>
    </xf>
    <xf numFmtId="4" fontId="22" fillId="0" borderId="48" xfId="43" applyNumberFormat="1" applyBorder="1" applyAlignment="1" applyProtection="1">
      <protection locked="0"/>
    </xf>
    <xf numFmtId="4" fontId="22" fillId="0" borderId="51" xfId="45" applyNumberFormat="1" applyBorder="1" applyAlignment="1" applyProtection="1">
      <alignment horizontal="center" wrapText="1"/>
      <protection locked="0"/>
    </xf>
    <xf numFmtId="4" fontId="32" fillId="0" borderId="51" xfId="45" applyNumberFormat="1" applyFont="1" applyBorder="1" applyAlignment="1" applyProtection="1">
      <alignment horizontal="center" vertical="top"/>
      <protection locked="0"/>
    </xf>
    <xf numFmtId="4" fontId="32" fillId="0" borderId="51" xfId="45" applyNumberFormat="1" applyFont="1" applyBorder="1" applyAlignment="1" applyProtection="1">
      <alignment horizontal="center" vertical="center"/>
      <protection locked="0"/>
    </xf>
    <xf numFmtId="4" fontId="32" fillId="0" borderId="25" xfId="45" applyNumberFormat="1" applyFont="1" applyBorder="1" applyAlignment="1" applyProtection="1">
      <alignment horizontal="center" vertical="center"/>
      <protection locked="0"/>
    </xf>
    <xf numFmtId="166" fontId="27" fillId="0" borderId="51" xfId="45" applyNumberFormat="1" applyFont="1" applyBorder="1" applyAlignment="1" applyProtection="1">
      <alignment horizontal="center" vertical="center"/>
      <protection locked="0"/>
    </xf>
    <xf numFmtId="4" fontId="31" fillId="0" borderId="51" xfId="47" applyNumberFormat="1" applyFont="1" applyBorder="1" applyAlignment="1" applyProtection="1">
      <alignment horizontal="center" vertical="center" wrapText="1"/>
      <protection locked="0"/>
    </xf>
    <xf numFmtId="4" fontId="34" fillId="0" borderId="26" xfId="45" applyNumberFormat="1" applyFont="1" applyBorder="1" applyAlignment="1" applyProtection="1">
      <alignment horizontal="center"/>
      <protection locked="0"/>
    </xf>
    <xf numFmtId="4" fontId="34" fillId="0" borderId="26" xfId="45" applyNumberFormat="1" applyFont="1" applyBorder="1" applyAlignment="1" applyProtection="1">
      <alignment horizontal="center" vertical="top"/>
      <protection locked="0"/>
    </xf>
    <xf numFmtId="4" fontId="32" fillId="0" borderId="26" xfId="45" applyNumberFormat="1" applyFont="1" applyBorder="1" applyAlignment="1" applyProtection="1">
      <alignment horizontal="center" vertical="top"/>
      <protection locked="0"/>
    </xf>
    <xf numFmtId="38" fontId="16" fillId="0" borderId="0" xfId="0" applyNumberFormat="1" applyFont="1" applyAlignment="1">
      <alignment horizontal="left" vertical="top"/>
    </xf>
    <xf numFmtId="38" fontId="0" fillId="0" borderId="23" xfId="0" applyNumberFormat="1" applyBorder="1" applyAlignment="1">
      <alignment horizontal="center"/>
    </xf>
    <xf numFmtId="38" fontId="16" fillId="0" borderId="56" xfId="0" applyNumberFormat="1" applyFont="1" applyBorder="1" applyAlignment="1">
      <alignment horizontal="center" vertical="center"/>
    </xf>
    <xf numFmtId="0" fontId="16" fillId="0" borderId="57" xfId="0" applyFont="1" applyBorder="1" applyAlignment="1">
      <alignment horizontal="center" vertical="center" wrapText="1"/>
    </xf>
    <xf numFmtId="0" fontId="16" fillId="0" borderId="57" xfId="0" applyFont="1" applyFill="1" applyBorder="1" applyAlignment="1">
      <alignment horizontal="center" vertical="center"/>
    </xf>
    <xf numFmtId="38" fontId="16" fillId="0" borderId="57" xfId="0" applyNumberFormat="1" applyFont="1" applyBorder="1" applyAlignment="1">
      <alignment horizontal="center" vertical="center"/>
    </xf>
    <xf numFmtId="40" fontId="16" fillId="0" borderId="57" xfId="0" applyNumberFormat="1" applyFont="1" applyBorder="1" applyAlignment="1">
      <alignment horizontal="center" vertical="center"/>
    </xf>
    <xf numFmtId="40" fontId="16" fillId="0" borderId="58" xfId="0" applyNumberFormat="1" applyFont="1" applyBorder="1" applyAlignment="1">
      <alignment horizontal="center" vertical="center"/>
    </xf>
    <xf numFmtId="10" fontId="0" fillId="33" borderId="11" xfId="1" applyNumberFormat="1" applyFont="1" applyFill="1" applyBorder="1" applyAlignment="1" applyProtection="1">
      <alignment horizontal="center"/>
      <protection locked="0"/>
    </xf>
    <xf numFmtId="0" fontId="25" fillId="0" borderId="24" xfId="43" applyFont="1" applyBorder="1" applyAlignment="1">
      <alignment horizontal="center" vertical="center"/>
    </xf>
    <xf numFmtId="0" fontId="25" fillId="0" borderId="25" xfId="43" applyFont="1" applyBorder="1" applyAlignment="1">
      <alignment horizontal="center" vertical="center"/>
    </xf>
    <xf numFmtId="0" fontId="23" fillId="0" borderId="24" xfId="43" applyFont="1" applyBorder="1" applyAlignment="1">
      <alignment horizontal="center" vertical="center"/>
    </xf>
    <xf numFmtId="0" fontId="23" fillId="0" borderId="25" xfId="43" applyFont="1" applyBorder="1" applyAlignment="1">
      <alignment horizontal="center" vertical="center"/>
    </xf>
    <xf numFmtId="0" fontId="23" fillId="0" borderId="29" xfId="43" applyFont="1" applyBorder="1" applyAlignment="1">
      <alignment horizontal="left" vertical="center" wrapText="1"/>
    </xf>
    <xf numFmtId="0" fontId="23" fillId="0" borderId="30" xfId="43" applyFont="1" applyBorder="1" applyAlignment="1">
      <alignment horizontal="left" vertical="center" wrapText="1"/>
    </xf>
    <xf numFmtId="0" fontId="23" fillId="0" borderId="31" xfId="43" applyFont="1" applyBorder="1" applyAlignment="1">
      <alignment horizontal="left" vertical="center" wrapText="1"/>
    </xf>
    <xf numFmtId="0" fontId="23" fillId="0" borderId="32" xfId="43" applyFont="1" applyBorder="1" applyAlignment="1">
      <alignment horizontal="left" vertical="center" wrapText="1"/>
    </xf>
    <xf numFmtId="0" fontId="23" fillId="0" borderId="33" xfId="43" applyFont="1" applyBorder="1" applyAlignment="1">
      <alignment horizontal="left" vertical="center" wrapText="1"/>
    </xf>
    <xf numFmtId="0" fontId="23" fillId="0" borderId="34" xfId="43" applyFont="1" applyBorder="1" applyAlignment="1">
      <alignment horizontal="left" vertical="center" wrapText="1"/>
    </xf>
    <xf numFmtId="165" fontId="25" fillId="0" borderId="24" xfId="43" applyNumberFormat="1" applyFont="1" applyBorder="1" applyAlignment="1">
      <alignment horizontal="center" vertical="center"/>
    </xf>
    <xf numFmtId="165" fontId="25" fillId="0" borderId="25" xfId="43" applyNumberFormat="1" applyFont="1" applyBorder="1" applyAlignment="1">
      <alignment horizontal="center" vertical="center"/>
    </xf>
    <xf numFmtId="0" fontId="23" fillId="0" borderId="35" xfId="43" applyFont="1" applyBorder="1" applyAlignment="1">
      <alignment horizontal="center" vertical="center"/>
    </xf>
    <xf numFmtId="0" fontId="23" fillId="0" borderId="38" xfId="43" applyFont="1" applyBorder="1" applyAlignment="1">
      <alignment horizontal="center" vertical="center"/>
    </xf>
    <xf numFmtId="0" fontId="23" fillId="0" borderId="36" xfId="43" applyFont="1" applyBorder="1" applyAlignment="1">
      <alignment horizontal="center" vertical="center"/>
    </xf>
    <xf numFmtId="0" fontId="23" fillId="0" borderId="39" xfId="43" applyFont="1" applyBorder="1" applyAlignment="1">
      <alignment horizontal="center" vertical="center"/>
    </xf>
    <xf numFmtId="4" fontId="23" fillId="0" borderId="37" xfId="43" applyNumberFormat="1" applyFont="1" applyBorder="1" applyAlignment="1">
      <alignment horizontal="center" vertical="center"/>
    </xf>
    <xf numFmtId="4" fontId="23" fillId="0" borderId="40" xfId="43" applyNumberFormat="1" applyFont="1" applyBorder="1" applyAlignment="1">
      <alignment horizontal="center" vertical="center"/>
    </xf>
    <xf numFmtId="0" fontId="23" fillId="0" borderId="47" xfId="43" applyFont="1" applyBorder="1" applyAlignment="1">
      <alignment horizontal="center" vertical="center"/>
    </xf>
    <xf numFmtId="4" fontId="23" fillId="0" borderId="24" xfId="43" applyNumberFormat="1" applyFont="1" applyBorder="1" applyAlignment="1">
      <alignment horizontal="center" vertical="center"/>
    </xf>
    <xf numFmtId="4" fontId="23" fillId="0" borderId="47" xfId="43" applyNumberFormat="1" applyFont="1" applyBorder="1" applyAlignment="1">
      <alignment horizontal="center" vertical="center"/>
    </xf>
    <xf numFmtId="0" fontId="23" fillId="0" borderId="30" xfId="43" applyFont="1" applyBorder="1" applyAlignment="1">
      <alignment horizontal="center" vertical="center"/>
    </xf>
    <xf numFmtId="0" fontId="23" fillId="0" borderId="18" xfId="43" applyFont="1" applyBorder="1" applyAlignment="1">
      <alignment horizontal="center" vertical="center"/>
    </xf>
    <xf numFmtId="4" fontId="23" fillId="0" borderId="50" xfId="43" applyNumberFormat="1" applyFont="1" applyBorder="1" applyAlignment="1">
      <alignment horizontal="center" vertical="center"/>
    </xf>
    <xf numFmtId="0" fontId="29" fillId="0" borderId="52" xfId="45" applyFont="1" applyBorder="1" applyAlignment="1">
      <alignment horizontal="center" vertical="top"/>
    </xf>
    <xf numFmtId="0" fontId="29" fillId="0" borderId="53" xfId="45" applyFont="1" applyBorder="1" applyAlignment="1">
      <alignment horizontal="center" vertical="top"/>
    </xf>
    <xf numFmtId="166" fontId="0" fillId="0" borderId="24" xfId="46" applyFont="1" applyBorder="1" applyAlignment="1">
      <alignment horizontal="center"/>
    </xf>
    <xf numFmtId="166" fontId="0" fillId="0" borderId="25" xfId="46" applyFont="1" applyBorder="1" applyAlignment="1">
      <alignment horizontal="center"/>
    </xf>
    <xf numFmtId="0" fontId="23" fillId="0" borderId="51" xfId="45" applyFont="1" applyBorder="1" applyAlignment="1">
      <alignment horizontal="left" vertical="center" wrapText="1"/>
    </xf>
    <xf numFmtId="166" fontId="32" fillId="0" borderId="24" xfId="46" applyFont="1" applyBorder="1" applyAlignment="1">
      <alignment horizontal="center" vertical="center"/>
    </xf>
    <xf numFmtId="166" fontId="32" fillId="0" borderId="25" xfId="46" applyFont="1" applyBorder="1" applyAlignment="1">
      <alignment horizontal="center" vertical="center"/>
    </xf>
    <xf numFmtId="0" fontId="29" fillId="0" borderId="52" xfId="45" applyFont="1" applyBorder="1" applyAlignment="1">
      <alignment horizontal="center" vertical="center"/>
    </xf>
    <xf numFmtId="0" fontId="29" fillId="0" borderId="53" xfId="45" applyFont="1" applyBorder="1" applyAlignment="1">
      <alignment horizontal="center" vertical="center"/>
    </xf>
    <xf numFmtId="0" fontId="23" fillId="0" borderId="52" xfId="45" applyFont="1" applyBorder="1" applyAlignment="1">
      <alignment horizontal="left" vertical="center" wrapText="1"/>
    </xf>
    <xf numFmtId="0" fontId="23" fillId="0" borderId="53" xfId="45" applyFont="1" applyBorder="1" applyAlignment="1">
      <alignment horizontal="left" vertical="center" wrapText="1"/>
    </xf>
    <xf numFmtId="0" fontId="38" fillId="0" borderId="28" xfId="45" applyFont="1" applyBorder="1" applyAlignment="1">
      <alignment horizontal="left" vertical="center" wrapText="1"/>
    </xf>
    <xf numFmtId="0" fontId="38" fillId="0" borderId="46" xfId="45" applyFont="1" applyBorder="1" applyAlignment="1">
      <alignment horizontal="left" vertical="center" wrapText="1"/>
    </xf>
    <xf numFmtId="0" fontId="38" fillId="0" borderId="29" xfId="45" applyFont="1" applyBorder="1" applyAlignment="1">
      <alignment horizontal="left" vertical="center" wrapText="1"/>
    </xf>
    <xf numFmtId="0" fontId="38" fillId="0" borderId="31" xfId="45" applyFont="1" applyBorder="1" applyAlignment="1">
      <alignment horizontal="left" vertical="center" wrapText="1"/>
    </xf>
    <xf numFmtId="0" fontId="41" fillId="0" borderId="51" xfId="45" applyFont="1" applyBorder="1" applyAlignment="1">
      <alignment horizontal="left" wrapText="1"/>
    </xf>
    <xf numFmtId="0" fontId="23" fillId="0" borderId="28" xfId="45" applyFont="1" applyBorder="1" applyAlignment="1">
      <alignment horizontal="left" vertical="center" wrapText="1"/>
    </xf>
    <xf numFmtId="0" fontId="23" fillId="0" borderId="46" xfId="45" applyFont="1" applyBorder="1" applyAlignment="1">
      <alignment horizontal="left" vertical="center" wrapText="1"/>
    </xf>
    <xf numFmtId="0" fontId="33" fillId="0" borderId="28" xfId="45" applyFont="1" applyBorder="1" applyAlignment="1">
      <alignment horizontal="left" wrapText="1"/>
    </xf>
    <xf numFmtId="0" fontId="33" fillId="0" borderId="46" xfId="45" applyFont="1" applyBorder="1" applyAlignment="1">
      <alignment horizontal="left" wrapText="1"/>
    </xf>
    <xf numFmtId="0" fontId="23" fillId="0" borderId="29" xfId="45" applyFont="1" applyBorder="1" applyAlignment="1">
      <alignment horizontal="left" wrapText="1"/>
    </xf>
    <xf numFmtId="0" fontId="23" fillId="0" borderId="31" xfId="45" applyFont="1" applyBorder="1" applyAlignment="1">
      <alignment horizontal="left" wrapText="1"/>
    </xf>
    <xf numFmtId="0" fontId="39" fillId="0" borderId="51" xfId="45" applyFont="1" applyBorder="1" applyAlignment="1">
      <alignment horizontal="left" wrapText="1"/>
    </xf>
    <xf numFmtId="0" fontId="39" fillId="0" borderId="51" xfId="45" applyFont="1" applyBorder="1" applyAlignment="1">
      <alignment horizontal="left"/>
    </xf>
    <xf numFmtId="0" fontId="41" fillId="0" borderId="52" xfId="45" applyFont="1" applyBorder="1" applyAlignment="1">
      <alignment horizontal="left" wrapText="1"/>
    </xf>
    <xf numFmtId="0" fontId="41" fillId="0" borderId="53" xfId="45" applyFont="1" applyBorder="1" applyAlignment="1">
      <alignment horizontal="left" wrapText="1"/>
    </xf>
    <xf numFmtId="0" fontId="40" fillId="0" borderId="51" xfId="45" applyFont="1" applyBorder="1" applyAlignment="1">
      <alignment horizontal="left" wrapText="1"/>
    </xf>
    <xf numFmtId="0" fontId="27" fillId="0" borderId="51" xfId="45" applyFont="1" applyBorder="1" applyAlignment="1">
      <alignment horizontal="left" wrapText="1"/>
    </xf>
    <xf numFmtId="43" fontId="34" fillId="0" borderId="26" xfId="46" applyNumberFormat="1" applyFont="1" applyBorder="1" applyAlignment="1">
      <alignment horizontal="center" vertical="center"/>
    </xf>
    <xf numFmtId="166" fontId="34" fillId="0" borderId="25" xfId="46" applyFont="1" applyBorder="1" applyAlignment="1">
      <alignment horizontal="center" vertical="center"/>
    </xf>
    <xf numFmtId="0" fontId="38" fillId="0" borderId="28" xfId="45" applyFont="1" applyBorder="1" applyAlignment="1">
      <alignment horizontal="left" wrapText="1"/>
    </xf>
    <xf numFmtId="0" fontId="38" fillId="0" borderId="46" xfId="45" applyFont="1" applyBorder="1" applyAlignment="1">
      <alignment horizontal="left" wrapText="1"/>
    </xf>
    <xf numFmtId="0" fontId="22" fillId="0" borderId="28" xfId="45" applyBorder="1" applyAlignment="1">
      <alignment horizontal="left" wrapText="1"/>
    </xf>
    <xf numFmtId="0" fontId="22" fillId="0" borderId="46" xfId="45" applyBorder="1" applyAlignment="1">
      <alignment horizontal="left" wrapText="1"/>
    </xf>
    <xf numFmtId="166" fontId="0" fillId="0" borderId="26" xfId="46" applyFont="1" applyBorder="1" applyAlignment="1">
      <alignment horizontal="center"/>
    </xf>
    <xf numFmtId="4" fontId="52" fillId="0" borderId="24" xfId="45" applyNumberFormat="1" applyFont="1" applyBorder="1" applyAlignment="1">
      <alignment horizontal="center"/>
    </xf>
    <xf numFmtId="4" fontId="52" fillId="0" borderId="25" xfId="45" applyNumberFormat="1" applyFont="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a 3" xfId="46"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00000000-0005-0000-0000-000027000000}"/>
    <cellStyle name="Normal 3" xfId="45" xr:uid="{00000000-0005-0000-0000-000028000000}"/>
    <cellStyle name="Normal 6" xfId="47" xr:uid="{00000000-0005-0000-0000-000029000000}"/>
    <cellStyle name="Normal 7" xfId="48" xr:uid="{00000000-0005-0000-0000-00002A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59"/>
  <sheetViews>
    <sheetView tabSelected="1" topLeftCell="A1322" workbookViewId="0">
      <selection activeCell="F1359" sqref="F1359"/>
    </sheetView>
  </sheetViews>
  <sheetFormatPr defaultRowHeight="13.5" x14ac:dyDescent="0.25"/>
  <cols>
    <col min="1" max="1" width="9.140625" style="6"/>
    <col min="2" max="2" width="56.140625" style="1" customWidth="1"/>
    <col min="3" max="3" width="9.140625" style="5"/>
    <col min="4" max="4" width="9.140625" style="4"/>
    <col min="5" max="6" width="12.7109375" style="2" customWidth="1"/>
  </cols>
  <sheetData>
    <row r="1" spans="1:6" x14ac:dyDescent="0.25">
      <c r="A1" s="571" t="s">
        <v>1019</v>
      </c>
    </row>
    <row r="2" spans="1:6" ht="14.25" thickBot="1" x14ac:dyDescent="0.3"/>
    <row r="3" spans="1:6" s="3" customFormat="1" thickBot="1" x14ac:dyDescent="0.3">
      <c r="A3" s="573" t="s">
        <v>0</v>
      </c>
      <c r="B3" s="574" t="s">
        <v>1</v>
      </c>
      <c r="C3" s="575" t="s">
        <v>2</v>
      </c>
      <c r="D3" s="576" t="s">
        <v>3</v>
      </c>
      <c r="E3" s="577" t="s">
        <v>4</v>
      </c>
      <c r="F3" s="578" t="s">
        <v>5</v>
      </c>
    </row>
    <row r="4" spans="1:6" x14ac:dyDescent="0.25">
      <c r="A4" s="30"/>
      <c r="B4" s="35"/>
      <c r="C4" s="32"/>
      <c r="D4" s="572"/>
      <c r="E4" s="34"/>
      <c r="F4" s="14"/>
    </row>
    <row r="5" spans="1:6" x14ac:dyDescent="0.25">
      <c r="A5" s="7"/>
      <c r="B5" s="22" t="s">
        <v>6</v>
      </c>
      <c r="C5" s="20"/>
      <c r="D5" s="13"/>
      <c r="E5" s="11"/>
      <c r="F5" s="12"/>
    </row>
    <row r="6" spans="1:6" x14ac:dyDescent="0.25">
      <c r="A6" s="7"/>
      <c r="B6" s="8"/>
      <c r="C6" s="20"/>
      <c r="D6" s="21"/>
      <c r="E6" s="11"/>
      <c r="F6" s="12"/>
    </row>
    <row r="7" spans="1:6" x14ac:dyDescent="0.25">
      <c r="A7" s="7"/>
      <c r="B7" s="22" t="s">
        <v>62</v>
      </c>
      <c r="C7" s="20"/>
      <c r="D7" s="13"/>
      <c r="E7" s="11"/>
      <c r="F7" s="12"/>
    </row>
    <row r="8" spans="1:6" x14ac:dyDescent="0.25">
      <c r="A8" s="7"/>
      <c r="B8" s="8"/>
      <c r="C8" s="20"/>
      <c r="D8" s="21"/>
      <c r="E8" s="11"/>
      <c r="F8" s="12"/>
    </row>
    <row r="9" spans="1:6" ht="26.25" x14ac:dyDescent="0.25">
      <c r="A9" s="7"/>
      <c r="B9" s="22" t="s">
        <v>7</v>
      </c>
      <c r="C9" s="20"/>
      <c r="D9" s="13"/>
      <c r="E9" s="11"/>
      <c r="F9" s="12"/>
    </row>
    <row r="10" spans="1:6" x14ac:dyDescent="0.25">
      <c r="A10" s="7"/>
      <c r="B10" s="8"/>
      <c r="C10" s="20"/>
      <c r="D10" s="21"/>
      <c r="E10" s="11"/>
      <c r="F10" s="12"/>
    </row>
    <row r="11" spans="1:6" x14ac:dyDescent="0.25">
      <c r="A11" s="7"/>
      <c r="B11" s="18" t="s">
        <v>8</v>
      </c>
      <c r="C11" s="20"/>
      <c r="D11" s="13"/>
      <c r="E11" s="11"/>
      <c r="F11" s="12"/>
    </row>
    <row r="12" spans="1:6" x14ac:dyDescent="0.25">
      <c r="A12" s="7"/>
      <c r="B12" s="8"/>
      <c r="C12" s="20"/>
      <c r="D12" s="21"/>
      <c r="E12" s="11"/>
      <c r="F12" s="12"/>
    </row>
    <row r="13" spans="1:6" x14ac:dyDescent="0.25">
      <c r="A13" s="7">
        <v>1</v>
      </c>
      <c r="B13" s="8" t="s">
        <v>9</v>
      </c>
      <c r="C13" s="20" t="s">
        <v>10</v>
      </c>
      <c r="D13" s="21">
        <v>1</v>
      </c>
      <c r="E13" s="540"/>
      <c r="F13" s="12">
        <f>ROUND($D13*E13,2)</f>
        <v>0</v>
      </c>
    </row>
    <row r="14" spans="1:6" x14ac:dyDescent="0.25">
      <c r="A14" s="7"/>
      <c r="B14" s="8"/>
      <c r="C14" s="20"/>
      <c r="D14" s="21"/>
      <c r="E14" s="540"/>
      <c r="F14" s="12"/>
    </row>
    <row r="15" spans="1:6" x14ac:dyDescent="0.25">
      <c r="A15" s="7"/>
      <c r="B15" s="15" t="s">
        <v>11</v>
      </c>
      <c r="C15" s="20"/>
      <c r="D15" s="13"/>
      <c r="E15" s="540"/>
      <c r="F15" s="12"/>
    </row>
    <row r="16" spans="1:6" x14ac:dyDescent="0.25">
      <c r="A16" s="7"/>
      <c r="B16" s="8"/>
      <c r="C16" s="20"/>
      <c r="D16" s="21"/>
      <c r="E16" s="540"/>
      <c r="F16" s="12"/>
    </row>
    <row r="17" spans="1:6" x14ac:dyDescent="0.25">
      <c r="A17" s="7"/>
      <c r="B17" s="15" t="s">
        <v>12</v>
      </c>
      <c r="C17" s="20"/>
      <c r="D17" s="13"/>
      <c r="E17" s="540"/>
      <c r="F17" s="12"/>
    </row>
    <row r="18" spans="1:6" x14ac:dyDescent="0.25">
      <c r="A18" s="7"/>
      <c r="B18" s="8"/>
      <c r="C18" s="20"/>
      <c r="D18" s="21"/>
      <c r="E18" s="540"/>
      <c r="F18" s="12"/>
    </row>
    <row r="19" spans="1:6" x14ac:dyDescent="0.25">
      <c r="A19" s="7">
        <v>2</v>
      </c>
      <c r="B19" s="8" t="s">
        <v>13</v>
      </c>
      <c r="C19" s="20" t="s">
        <v>10</v>
      </c>
      <c r="D19" s="21">
        <v>1</v>
      </c>
      <c r="E19" s="540"/>
      <c r="F19" s="12">
        <f>ROUND($D19*E19,2)</f>
        <v>0</v>
      </c>
    </row>
    <row r="20" spans="1:6" x14ac:dyDescent="0.25">
      <c r="A20" s="7"/>
      <c r="B20" s="8"/>
      <c r="C20" s="20"/>
      <c r="D20" s="21"/>
      <c r="E20" s="540"/>
      <c r="F20" s="12"/>
    </row>
    <row r="21" spans="1:6" x14ac:dyDescent="0.25">
      <c r="A21" s="7">
        <v>3</v>
      </c>
      <c r="B21" s="8" t="s">
        <v>14</v>
      </c>
      <c r="C21" s="20" t="s">
        <v>10</v>
      </c>
      <c r="D21" s="21">
        <v>1</v>
      </c>
      <c r="E21" s="540"/>
      <c r="F21" s="12">
        <f>ROUND($D21*E21,2)</f>
        <v>0</v>
      </c>
    </row>
    <row r="22" spans="1:6" x14ac:dyDescent="0.25">
      <c r="A22" s="7"/>
      <c r="B22" s="8"/>
      <c r="C22" s="20"/>
      <c r="D22" s="21"/>
      <c r="E22" s="540"/>
      <c r="F22" s="12"/>
    </row>
    <row r="23" spans="1:6" x14ac:dyDescent="0.25">
      <c r="A23" s="7">
        <v>4</v>
      </c>
      <c r="B23" s="8" t="s">
        <v>15</v>
      </c>
      <c r="C23" s="20" t="s">
        <v>10</v>
      </c>
      <c r="D23" s="21">
        <v>1</v>
      </c>
      <c r="E23" s="540"/>
      <c r="F23" s="12">
        <f>ROUND($D23*E23,2)</f>
        <v>0</v>
      </c>
    </row>
    <row r="24" spans="1:6" x14ac:dyDescent="0.25">
      <c r="A24" s="7"/>
      <c r="B24" s="8"/>
      <c r="C24" s="20"/>
      <c r="D24" s="21"/>
      <c r="E24" s="540"/>
      <c r="F24" s="12"/>
    </row>
    <row r="25" spans="1:6" x14ac:dyDescent="0.25">
      <c r="A25" s="7"/>
      <c r="B25" s="15" t="s">
        <v>16</v>
      </c>
      <c r="C25" s="20"/>
      <c r="D25" s="13"/>
      <c r="E25" s="540"/>
      <c r="F25" s="12"/>
    </row>
    <row r="26" spans="1:6" x14ac:dyDescent="0.25">
      <c r="A26" s="7"/>
      <c r="B26" s="8"/>
      <c r="C26" s="20"/>
      <c r="D26" s="21"/>
      <c r="E26" s="540"/>
      <c r="F26" s="12"/>
    </row>
    <row r="27" spans="1:6" x14ac:dyDescent="0.25">
      <c r="A27" s="7">
        <v>5</v>
      </c>
      <c r="B27" s="8" t="s">
        <v>17</v>
      </c>
      <c r="C27" s="20" t="s">
        <v>10</v>
      </c>
      <c r="D27" s="21">
        <v>1</v>
      </c>
      <c r="E27" s="540"/>
      <c r="F27" s="12">
        <f>ROUND($D27*E27,2)</f>
        <v>0</v>
      </c>
    </row>
    <row r="28" spans="1:6" x14ac:dyDescent="0.25">
      <c r="A28" s="7"/>
      <c r="B28" s="8"/>
      <c r="C28" s="20"/>
      <c r="D28" s="21"/>
      <c r="E28" s="540"/>
      <c r="F28" s="12"/>
    </row>
    <row r="29" spans="1:6" x14ac:dyDescent="0.25">
      <c r="A29" s="7">
        <v>6</v>
      </c>
      <c r="B29" s="8" t="s">
        <v>18</v>
      </c>
      <c r="C29" s="20" t="s">
        <v>10</v>
      </c>
      <c r="D29" s="21">
        <v>1</v>
      </c>
      <c r="E29" s="540"/>
      <c r="F29" s="12">
        <f>ROUND($D29*E29,2)</f>
        <v>0</v>
      </c>
    </row>
    <row r="30" spans="1:6" x14ac:dyDescent="0.25">
      <c r="A30" s="7"/>
      <c r="B30" s="8"/>
      <c r="C30" s="20"/>
      <c r="D30" s="21"/>
      <c r="E30" s="540"/>
      <c r="F30" s="12"/>
    </row>
    <row r="31" spans="1:6" x14ac:dyDescent="0.25">
      <c r="A31" s="7">
        <v>7</v>
      </c>
      <c r="B31" s="8" t="s">
        <v>19</v>
      </c>
      <c r="C31" s="20" t="s">
        <v>10</v>
      </c>
      <c r="D31" s="21">
        <v>1</v>
      </c>
      <c r="E31" s="540"/>
      <c r="F31" s="12">
        <f>ROUND($D31*E31,2)</f>
        <v>0</v>
      </c>
    </row>
    <row r="32" spans="1:6" x14ac:dyDescent="0.25">
      <c r="A32" s="7"/>
      <c r="B32" s="8"/>
      <c r="C32" s="20"/>
      <c r="D32" s="21"/>
      <c r="E32" s="540"/>
      <c r="F32" s="12"/>
    </row>
    <row r="33" spans="1:6" x14ac:dyDescent="0.25">
      <c r="A33" s="7">
        <v>8</v>
      </c>
      <c r="B33" s="8" t="s">
        <v>20</v>
      </c>
      <c r="C33" s="20" t="s">
        <v>10</v>
      </c>
      <c r="D33" s="21">
        <v>1</v>
      </c>
      <c r="E33" s="540"/>
      <c r="F33" s="12">
        <f>ROUND($D33*E33,2)</f>
        <v>0</v>
      </c>
    </row>
    <row r="34" spans="1:6" x14ac:dyDescent="0.25">
      <c r="A34" s="7"/>
      <c r="B34" s="8"/>
      <c r="C34" s="20"/>
      <c r="D34" s="21"/>
      <c r="E34" s="540"/>
      <c r="F34" s="12"/>
    </row>
    <row r="35" spans="1:6" x14ac:dyDescent="0.25">
      <c r="A35" s="7">
        <v>9</v>
      </c>
      <c r="B35" s="8" t="s">
        <v>21</v>
      </c>
      <c r="C35" s="20" t="s">
        <v>10</v>
      </c>
      <c r="D35" s="21">
        <v>1</v>
      </c>
      <c r="E35" s="540"/>
      <c r="F35" s="12">
        <f>ROUND($D35*E35,2)</f>
        <v>0</v>
      </c>
    </row>
    <row r="36" spans="1:6" x14ac:dyDescent="0.25">
      <c r="A36" s="7"/>
      <c r="B36" s="8"/>
      <c r="C36" s="20"/>
      <c r="D36" s="21"/>
      <c r="E36" s="540"/>
      <c r="F36" s="12"/>
    </row>
    <row r="37" spans="1:6" x14ac:dyDescent="0.25">
      <c r="A37" s="7">
        <v>10</v>
      </c>
      <c r="B37" s="8" t="s">
        <v>22</v>
      </c>
      <c r="C37" s="20" t="s">
        <v>10</v>
      </c>
      <c r="D37" s="21">
        <v>1</v>
      </c>
      <c r="E37" s="540"/>
      <c r="F37" s="12">
        <f>ROUND($D37*E37,2)</f>
        <v>0</v>
      </c>
    </row>
    <row r="38" spans="1:6" x14ac:dyDescent="0.25">
      <c r="A38" s="7"/>
      <c r="B38" s="8"/>
      <c r="C38" s="20"/>
      <c r="D38" s="21"/>
      <c r="E38" s="540"/>
      <c r="F38" s="12"/>
    </row>
    <row r="39" spans="1:6" ht="27" x14ac:dyDescent="0.25">
      <c r="A39" s="7">
        <v>11</v>
      </c>
      <c r="B39" s="8" t="s">
        <v>23</v>
      </c>
      <c r="C39" s="20" t="s">
        <v>10</v>
      </c>
      <c r="D39" s="21">
        <v>1</v>
      </c>
      <c r="E39" s="540"/>
      <c r="F39" s="12">
        <f>ROUND($D39*E39,2)</f>
        <v>0</v>
      </c>
    </row>
    <row r="40" spans="1:6" x14ac:dyDescent="0.25">
      <c r="A40" s="7"/>
      <c r="B40" s="8"/>
      <c r="C40" s="20"/>
      <c r="D40" s="21"/>
      <c r="E40" s="540"/>
      <c r="F40" s="12"/>
    </row>
    <row r="41" spans="1:6" x14ac:dyDescent="0.25">
      <c r="A41" s="7">
        <v>12</v>
      </c>
      <c r="B41" s="8" t="s">
        <v>24</v>
      </c>
      <c r="C41" s="20" t="s">
        <v>10</v>
      </c>
      <c r="D41" s="21">
        <v>1</v>
      </c>
      <c r="E41" s="540"/>
      <c r="F41" s="12">
        <f>ROUND($D41*E41,2)</f>
        <v>0</v>
      </c>
    </row>
    <row r="42" spans="1:6" x14ac:dyDescent="0.25">
      <c r="A42" s="7"/>
      <c r="B42" s="8"/>
      <c r="C42" s="20"/>
      <c r="D42" s="21"/>
      <c r="E42" s="540"/>
      <c r="F42" s="12"/>
    </row>
    <row r="43" spans="1:6" x14ac:dyDescent="0.25">
      <c r="A43" s="7">
        <v>13</v>
      </c>
      <c r="B43" s="8" t="s">
        <v>25</v>
      </c>
      <c r="C43" s="20" t="s">
        <v>10</v>
      </c>
      <c r="D43" s="21">
        <v>1</v>
      </c>
      <c r="E43" s="540"/>
      <c r="F43" s="12">
        <f>ROUND($D43*E43,2)</f>
        <v>0</v>
      </c>
    </row>
    <row r="44" spans="1:6" x14ac:dyDescent="0.25">
      <c r="A44" s="7"/>
      <c r="B44" s="8"/>
      <c r="C44" s="20"/>
      <c r="D44" s="21"/>
      <c r="E44" s="540"/>
      <c r="F44" s="12"/>
    </row>
    <row r="45" spans="1:6" ht="67.5" x14ac:dyDescent="0.25">
      <c r="A45" s="7">
        <v>14</v>
      </c>
      <c r="B45" s="8" t="s">
        <v>26</v>
      </c>
      <c r="C45" s="20" t="s">
        <v>10</v>
      </c>
      <c r="D45" s="21">
        <v>1</v>
      </c>
      <c r="E45" s="540"/>
      <c r="F45" s="12">
        <f>ROUND($D45*E45,2)</f>
        <v>0</v>
      </c>
    </row>
    <row r="46" spans="1:6" x14ac:dyDescent="0.25">
      <c r="A46" s="7"/>
      <c r="B46" s="8"/>
      <c r="C46" s="20"/>
      <c r="D46" s="21"/>
      <c r="E46" s="540"/>
      <c r="F46" s="12"/>
    </row>
    <row r="47" spans="1:6" x14ac:dyDescent="0.25">
      <c r="A47" s="7">
        <v>15</v>
      </c>
      <c r="B47" s="8" t="s">
        <v>27</v>
      </c>
      <c r="C47" s="20" t="s">
        <v>10</v>
      </c>
      <c r="D47" s="21">
        <v>1</v>
      </c>
      <c r="E47" s="540"/>
      <c r="F47" s="12">
        <f>ROUND($D47*E47,2)</f>
        <v>0</v>
      </c>
    </row>
    <row r="48" spans="1:6" x14ac:dyDescent="0.25">
      <c r="A48" s="7"/>
      <c r="B48" s="8"/>
      <c r="C48" s="20"/>
      <c r="D48" s="21"/>
      <c r="E48" s="540"/>
      <c r="F48" s="12"/>
    </row>
    <row r="49" spans="1:6" x14ac:dyDescent="0.25">
      <c r="A49" s="7"/>
      <c r="B49" s="18" t="s">
        <v>28</v>
      </c>
      <c r="C49" s="20"/>
      <c r="D49" s="13"/>
      <c r="E49" s="540"/>
      <c r="F49" s="12"/>
    </row>
    <row r="50" spans="1:6" x14ac:dyDescent="0.25">
      <c r="A50" s="7"/>
      <c r="B50" s="8"/>
      <c r="C50" s="20"/>
      <c r="D50" s="21"/>
      <c r="E50" s="540"/>
      <c r="F50" s="12"/>
    </row>
    <row r="51" spans="1:6" x14ac:dyDescent="0.25">
      <c r="A51" s="7">
        <v>16</v>
      </c>
      <c r="B51" s="8" t="s">
        <v>9</v>
      </c>
      <c r="C51" s="20" t="s">
        <v>10</v>
      </c>
      <c r="D51" s="21">
        <v>1</v>
      </c>
      <c r="E51" s="540"/>
      <c r="F51" s="12">
        <f>ROUND($D51*E51,2)</f>
        <v>0</v>
      </c>
    </row>
    <row r="52" spans="1:6" x14ac:dyDescent="0.25">
      <c r="A52" s="7"/>
      <c r="B52" s="8"/>
      <c r="C52" s="20"/>
      <c r="D52" s="21"/>
      <c r="E52" s="540"/>
      <c r="F52" s="12"/>
    </row>
    <row r="53" spans="1:6" x14ac:dyDescent="0.25">
      <c r="A53" s="7"/>
      <c r="B53" s="15" t="s">
        <v>11</v>
      </c>
      <c r="C53" s="20"/>
      <c r="D53" s="13"/>
      <c r="E53" s="540"/>
      <c r="F53" s="12"/>
    </row>
    <row r="54" spans="1:6" x14ac:dyDescent="0.25">
      <c r="A54" s="7"/>
      <c r="B54" s="8"/>
      <c r="C54" s="20"/>
      <c r="D54" s="21"/>
      <c r="E54" s="540"/>
      <c r="F54" s="12"/>
    </row>
    <row r="55" spans="1:6" x14ac:dyDescent="0.25">
      <c r="A55" s="7"/>
      <c r="B55" s="15" t="s">
        <v>12</v>
      </c>
      <c r="C55" s="20"/>
      <c r="D55" s="13"/>
      <c r="E55" s="540"/>
      <c r="F55" s="12"/>
    </row>
    <row r="56" spans="1:6" x14ac:dyDescent="0.25">
      <c r="A56" s="7"/>
      <c r="B56" s="8"/>
      <c r="C56" s="20"/>
      <c r="D56" s="21"/>
      <c r="E56" s="540"/>
      <c r="F56" s="12"/>
    </row>
    <row r="57" spans="1:6" x14ac:dyDescent="0.25">
      <c r="A57" s="7">
        <v>17</v>
      </c>
      <c r="B57" s="8" t="s">
        <v>29</v>
      </c>
      <c r="C57" s="20" t="s">
        <v>10</v>
      </c>
      <c r="D57" s="21">
        <v>1</v>
      </c>
      <c r="E57" s="540"/>
      <c r="F57" s="12">
        <f>ROUND($D57*E57,2)</f>
        <v>0</v>
      </c>
    </row>
    <row r="58" spans="1:6" x14ac:dyDescent="0.25">
      <c r="A58" s="7"/>
      <c r="B58" s="8"/>
      <c r="C58" s="20"/>
      <c r="D58" s="21"/>
      <c r="E58" s="540"/>
      <c r="F58" s="12"/>
    </row>
    <row r="59" spans="1:6" x14ac:dyDescent="0.25">
      <c r="A59" s="7">
        <v>18</v>
      </c>
      <c r="B59" s="8" t="s">
        <v>14</v>
      </c>
      <c r="C59" s="20" t="s">
        <v>10</v>
      </c>
      <c r="D59" s="21">
        <v>1</v>
      </c>
      <c r="E59" s="540"/>
      <c r="F59" s="12">
        <f>ROUND($D59*E59,2)</f>
        <v>0</v>
      </c>
    </row>
    <row r="60" spans="1:6" x14ac:dyDescent="0.25">
      <c r="A60" s="7"/>
      <c r="B60" s="8"/>
      <c r="C60" s="20"/>
      <c r="D60" s="21"/>
      <c r="E60" s="540"/>
      <c r="F60" s="12"/>
    </row>
    <row r="61" spans="1:6" x14ac:dyDescent="0.25">
      <c r="A61" s="7">
        <v>19</v>
      </c>
      <c r="B61" s="8" t="s">
        <v>15</v>
      </c>
      <c r="C61" s="20" t="s">
        <v>10</v>
      </c>
      <c r="D61" s="21">
        <v>1</v>
      </c>
      <c r="E61" s="540"/>
      <c r="F61" s="12">
        <f>ROUND($D61*E61,2)</f>
        <v>0</v>
      </c>
    </row>
    <row r="62" spans="1:6" x14ac:dyDescent="0.25">
      <c r="A62" s="7"/>
      <c r="B62" s="8"/>
      <c r="C62" s="20"/>
      <c r="D62" s="21"/>
      <c r="E62" s="540"/>
      <c r="F62" s="12"/>
    </row>
    <row r="63" spans="1:6" x14ac:dyDescent="0.25">
      <c r="A63" s="7"/>
      <c r="B63" s="15" t="s">
        <v>16</v>
      </c>
      <c r="C63" s="20"/>
      <c r="D63" s="13"/>
      <c r="E63" s="540"/>
      <c r="F63" s="12"/>
    </row>
    <row r="64" spans="1:6" x14ac:dyDescent="0.25">
      <c r="A64" s="7"/>
      <c r="B64" s="8"/>
      <c r="C64" s="20"/>
      <c r="D64" s="21"/>
      <c r="E64" s="540"/>
      <c r="F64" s="12"/>
    </row>
    <row r="65" spans="1:6" x14ac:dyDescent="0.25">
      <c r="A65" s="7">
        <v>20</v>
      </c>
      <c r="B65" s="8" t="s">
        <v>17</v>
      </c>
      <c r="C65" s="20" t="s">
        <v>10</v>
      </c>
      <c r="D65" s="21">
        <v>1</v>
      </c>
      <c r="E65" s="540"/>
      <c r="F65" s="12">
        <f>ROUND($D65*E65,2)</f>
        <v>0</v>
      </c>
    </row>
    <row r="66" spans="1:6" x14ac:dyDescent="0.25">
      <c r="A66" s="7"/>
      <c r="B66" s="8"/>
      <c r="C66" s="20"/>
      <c r="D66" s="21"/>
      <c r="E66" s="540"/>
      <c r="F66" s="12"/>
    </row>
    <row r="67" spans="1:6" x14ac:dyDescent="0.25">
      <c r="A67" s="7">
        <v>21</v>
      </c>
      <c r="B67" s="8" t="s">
        <v>18</v>
      </c>
      <c r="C67" s="20" t="s">
        <v>10</v>
      </c>
      <c r="D67" s="21">
        <v>1</v>
      </c>
      <c r="E67" s="540"/>
      <c r="F67" s="12">
        <f>ROUND($D67*E67,2)</f>
        <v>0</v>
      </c>
    </row>
    <row r="68" spans="1:6" x14ac:dyDescent="0.25">
      <c r="A68" s="7"/>
      <c r="B68" s="8"/>
      <c r="C68" s="20"/>
      <c r="D68" s="21"/>
      <c r="E68" s="540"/>
      <c r="F68" s="12"/>
    </row>
    <row r="69" spans="1:6" x14ac:dyDescent="0.25">
      <c r="A69" s="7">
        <v>22</v>
      </c>
      <c r="B69" s="8" t="s">
        <v>19</v>
      </c>
      <c r="C69" s="20" t="s">
        <v>10</v>
      </c>
      <c r="D69" s="21">
        <v>1</v>
      </c>
      <c r="E69" s="540"/>
      <c r="F69" s="12">
        <f>ROUND($D69*E69,2)</f>
        <v>0</v>
      </c>
    </row>
    <row r="70" spans="1:6" x14ac:dyDescent="0.25">
      <c r="A70" s="7"/>
      <c r="B70" s="8"/>
      <c r="C70" s="20"/>
      <c r="D70" s="21"/>
      <c r="E70" s="540"/>
      <c r="F70" s="12"/>
    </row>
    <row r="71" spans="1:6" x14ac:dyDescent="0.25">
      <c r="A71" s="7">
        <v>23</v>
      </c>
      <c r="B71" s="8" t="s">
        <v>20</v>
      </c>
      <c r="C71" s="20" t="s">
        <v>10</v>
      </c>
      <c r="D71" s="21">
        <v>1</v>
      </c>
      <c r="E71" s="540"/>
      <c r="F71" s="12">
        <f>ROUND($D71*E71,2)</f>
        <v>0</v>
      </c>
    </row>
    <row r="72" spans="1:6" x14ac:dyDescent="0.25">
      <c r="A72" s="7"/>
      <c r="B72" s="8"/>
      <c r="C72" s="20"/>
      <c r="D72" s="21"/>
      <c r="E72" s="540"/>
      <c r="F72" s="12"/>
    </row>
    <row r="73" spans="1:6" x14ac:dyDescent="0.25">
      <c r="A73" s="7">
        <v>24</v>
      </c>
      <c r="B73" s="8" t="s">
        <v>21</v>
      </c>
      <c r="C73" s="20" t="s">
        <v>10</v>
      </c>
      <c r="D73" s="21">
        <v>1</v>
      </c>
      <c r="E73" s="540"/>
      <c r="F73" s="12">
        <f>ROUND($D73*E73,2)</f>
        <v>0</v>
      </c>
    </row>
    <row r="74" spans="1:6" x14ac:dyDescent="0.25">
      <c r="A74" s="7"/>
      <c r="B74" s="8"/>
      <c r="C74" s="20"/>
      <c r="D74" s="21"/>
      <c r="E74" s="540"/>
      <c r="F74" s="12"/>
    </row>
    <row r="75" spans="1:6" x14ac:dyDescent="0.25">
      <c r="A75" s="7">
        <v>25</v>
      </c>
      <c r="B75" s="8" t="s">
        <v>22</v>
      </c>
      <c r="C75" s="20" t="s">
        <v>10</v>
      </c>
      <c r="D75" s="21">
        <v>1</v>
      </c>
      <c r="E75" s="540"/>
      <c r="F75" s="12">
        <f>ROUND($D75*E75,2)</f>
        <v>0</v>
      </c>
    </row>
    <row r="76" spans="1:6" x14ac:dyDescent="0.25">
      <c r="A76" s="7"/>
      <c r="B76" s="8"/>
      <c r="C76" s="20"/>
      <c r="D76" s="21"/>
      <c r="E76" s="540"/>
      <c r="F76" s="12"/>
    </row>
    <row r="77" spans="1:6" ht="27" x14ac:dyDescent="0.25">
      <c r="A77" s="7">
        <v>26</v>
      </c>
      <c r="B77" s="8" t="s">
        <v>23</v>
      </c>
      <c r="C77" s="20" t="s">
        <v>10</v>
      </c>
      <c r="D77" s="21">
        <v>1</v>
      </c>
      <c r="E77" s="540"/>
      <c r="F77" s="12">
        <f>ROUND($D77*E77,2)</f>
        <v>0</v>
      </c>
    </row>
    <row r="78" spans="1:6" x14ac:dyDescent="0.25">
      <c r="A78" s="7"/>
      <c r="B78" s="8"/>
      <c r="C78" s="20"/>
      <c r="D78" s="21"/>
      <c r="E78" s="540"/>
      <c r="F78" s="12"/>
    </row>
    <row r="79" spans="1:6" x14ac:dyDescent="0.25">
      <c r="A79" s="7">
        <v>27</v>
      </c>
      <c r="B79" s="8" t="s">
        <v>24</v>
      </c>
      <c r="C79" s="20" t="s">
        <v>10</v>
      </c>
      <c r="D79" s="21">
        <v>1</v>
      </c>
      <c r="E79" s="540"/>
      <c r="F79" s="12">
        <f>ROUND($D79*E79,2)</f>
        <v>0</v>
      </c>
    </row>
    <row r="80" spans="1:6" x14ac:dyDescent="0.25">
      <c r="A80" s="7"/>
      <c r="B80" s="8"/>
      <c r="C80" s="20"/>
      <c r="D80" s="21"/>
      <c r="E80" s="540"/>
      <c r="F80" s="12"/>
    </row>
    <row r="81" spans="1:6" x14ac:dyDescent="0.25">
      <c r="A81" s="7">
        <v>28</v>
      </c>
      <c r="B81" s="8" t="s">
        <v>30</v>
      </c>
      <c r="C81" s="20" t="s">
        <v>10</v>
      </c>
      <c r="D81" s="21">
        <v>1</v>
      </c>
      <c r="E81" s="540"/>
      <c r="F81" s="12">
        <f>ROUND($D81*E81,2)</f>
        <v>0</v>
      </c>
    </row>
    <row r="82" spans="1:6" x14ac:dyDescent="0.25">
      <c r="A82" s="7"/>
      <c r="B82" s="8"/>
      <c r="C82" s="20"/>
      <c r="D82" s="21"/>
      <c r="E82" s="540"/>
      <c r="F82" s="12"/>
    </row>
    <row r="83" spans="1:6" ht="67.5" x14ac:dyDescent="0.25">
      <c r="A83" s="7">
        <v>29</v>
      </c>
      <c r="B83" s="8" t="s">
        <v>26</v>
      </c>
      <c r="C83" s="20" t="s">
        <v>10</v>
      </c>
      <c r="D83" s="21">
        <v>1</v>
      </c>
      <c r="E83" s="540"/>
      <c r="F83" s="12">
        <f>ROUND($D83*E83,2)</f>
        <v>0</v>
      </c>
    </row>
    <row r="84" spans="1:6" x14ac:dyDescent="0.25">
      <c r="A84" s="7"/>
      <c r="B84" s="8"/>
      <c r="C84" s="20"/>
      <c r="D84" s="21"/>
      <c r="E84" s="540"/>
      <c r="F84" s="12"/>
    </row>
    <row r="85" spans="1:6" x14ac:dyDescent="0.25">
      <c r="A85" s="7">
        <v>30</v>
      </c>
      <c r="B85" s="8" t="s">
        <v>27</v>
      </c>
      <c r="C85" s="20" t="s">
        <v>10</v>
      </c>
      <c r="D85" s="21">
        <v>1</v>
      </c>
      <c r="E85" s="540"/>
      <c r="F85" s="12">
        <f>ROUND($D85*E85,2)</f>
        <v>0</v>
      </c>
    </row>
    <row r="86" spans="1:6" x14ac:dyDescent="0.25">
      <c r="A86" s="7"/>
      <c r="B86" s="8"/>
      <c r="C86" s="20"/>
      <c r="D86" s="21"/>
      <c r="E86" s="540"/>
      <c r="F86" s="12"/>
    </row>
    <row r="87" spans="1:6" x14ac:dyDescent="0.25">
      <c r="A87" s="7"/>
      <c r="B87" s="18" t="s">
        <v>31</v>
      </c>
      <c r="C87" s="20"/>
      <c r="D87" s="13"/>
      <c r="E87" s="540"/>
      <c r="F87" s="12"/>
    </row>
    <row r="88" spans="1:6" x14ac:dyDescent="0.25">
      <c r="A88" s="7"/>
      <c r="B88" s="8"/>
      <c r="C88" s="20"/>
      <c r="D88" s="21"/>
      <c r="E88" s="540"/>
      <c r="F88" s="12"/>
    </row>
    <row r="89" spans="1:6" x14ac:dyDescent="0.25">
      <c r="A89" s="7">
        <v>31</v>
      </c>
      <c r="B89" s="8" t="s">
        <v>9</v>
      </c>
      <c r="C89" s="20" t="s">
        <v>10</v>
      </c>
      <c r="D89" s="21">
        <v>1</v>
      </c>
      <c r="E89" s="540"/>
      <c r="F89" s="12">
        <f>ROUND($D89*E89,2)</f>
        <v>0</v>
      </c>
    </row>
    <row r="90" spans="1:6" x14ac:dyDescent="0.25">
      <c r="A90" s="7"/>
      <c r="B90" s="8"/>
      <c r="C90" s="20"/>
      <c r="D90" s="21"/>
      <c r="E90" s="540"/>
      <c r="F90" s="12"/>
    </row>
    <row r="91" spans="1:6" ht="27" x14ac:dyDescent="0.25">
      <c r="A91" s="7"/>
      <c r="B91" s="15" t="s">
        <v>32</v>
      </c>
      <c r="C91" s="20"/>
      <c r="D91" s="13"/>
      <c r="E91" s="540"/>
      <c r="F91" s="12"/>
    </row>
    <row r="92" spans="1:6" x14ac:dyDescent="0.25">
      <c r="A92" s="7"/>
      <c r="B92" s="8"/>
      <c r="C92" s="20"/>
      <c r="D92" s="21"/>
      <c r="E92" s="540"/>
      <c r="F92" s="12"/>
    </row>
    <row r="93" spans="1:6" x14ac:dyDescent="0.25">
      <c r="A93" s="7"/>
      <c r="B93" s="15" t="s">
        <v>12</v>
      </c>
      <c r="C93" s="20"/>
      <c r="D93" s="13"/>
      <c r="E93" s="540"/>
      <c r="F93" s="12"/>
    </row>
    <row r="94" spans="1:6" x14ac:dyDescent="0.25">
      <c r="A94" s="7"/>
      <c r="B94" s="8"/>
      <c r="C94" s="20"/>
      <c r="D94" s="21"/>
      <c r="E94" s="540"/>
      <c r="F94" s="12"/>
    </row>
    <row r="95" spans="1:6" x14ac:dyDescent="0.25">
      <c r="A95" s="7">
        <v>32</v>
      </c>
      <c r="B95" s="8" t="s">
        <v>29</v>
      </c>
      <c r="C95" s="20" t="s">
        <v>10</v>
      </c>
      <c r="D95" s="21">
        <v>1</v>
      </c>
      <c r="E95" s="540"/>
      <c r="F95" s="12">
        <f>ROUND($D95*E95,2)</f>
        <v>0</v>
      </c>
    </row>
    <row r="96" spans="1:6" x14ac:dyDescent="0.25">
      <c r="A96" s="7"/>
      <c r="B96" s="8"/>
      <c r="C96" s="20"/>
      <c r="D96" s="21"/>
      <c r="E96" s="540"/>
      <c r="F96" s="12"/>
    </row>
    <row r="97" spans="1:6" x14ac:dyDescent="0.25">
      <c r="A97" s="7">
        <v>33</v>
      </c>
      <c r="B97" s="8" t="s">
        <v>14</v>
      </c>
      <c r="C97" s="20" t="s">
        <v>10</v>
      </c>
      <c r="D97" s="21">
        <v>1</v>
      </c>
      <c r="E97" s="540"/>
      <c r="F97" s="12">
        <f>ROUND($D97*E97,2)</f>
        <v>0</v>
      </c>
    </row>
    <row r="98" spans="1:6" x14ac:dyDescent="0.25">
      <c r="A98" s="7"/>
      <c r="B98" s="8"/>
      <c r="C98" s="20"/>
      <c r="D98" s="21"/>
      <c r="E98" s="540"/>
      <c r="F98" s="12"/>
    </row>
    <row r="99" spans="1:6" x14ac:dyDescent="0.25">
      <c r="A99" s="7">
        <v>34</v>
      </c>
      <c r="B99" s="8" t="s">
        <v>15</v>
      </c>
      <c r="C99" s="20" t="s">
        <v>10</v>
      </c>
      <c r="D99" s="21">
        <v>1</v>
      </c>
      <c r="E99" s="540"/>
      <c r="F99" s="12">
        <f>ROUND($D99*E99,2)</f>
        <v>0</v>
      </c>
    </row>
    <row r="100" spans="1:6" x14ac:dyDescent="0.25">
      <c r="A100" s="7"/>
      <c r="B100" s="8"/>
      <c r="C100" s="20"/>
      <c r="D100" s="21"/>
      <c r="E100" s="540"/>
      <c r="F100" s="12"/>
    </row>
    <row r="101" spans="1:6" x14ac:dyDescent="0.25">
      <c r="A101" s="7">
        <v>35</v>
      </c>
      <c r="B101" s="8" t="s">
        <v>33</v>
      </c>
      <c r="C101" s="20" t="s">
        <v>10</v>
      </c>
      <c r="D101" s="21">
        <v>1</v>
      </c>
      <c r="E101" s="540"/>
      <c r="F101" s="12">
        <f>ROUND($D101*E101,2)</f>
        <v>0</v>
      </c>
    </row>
    <row r="102" spans="1:6" x14ac:dyDescent="0.25">
      <c r="A102" s="7"/>
      <c r="B102" s="8"/>
      <c r="C102" s="20"/>
      <c r="D102" s="21"/>
      <c r="E102" s="540"/>
      <c r="F102" s="12"/>
    </row>
    <row r="103" spans="1:6" x14ac:dyDescent="0.25">
      <c r="A103" s="7"/>
      <c r="B103" s="15" t="s">
        <v>16</v>
      </c>
      <c r="C103" s="20"/>
      <c r="D103" s="13"/>
      <c r="E103" s="540"/>
      <c r="F103" s="12"/>
    </row>
    <row r="104" spans="1:6" x14ac:dyDescent="0.25">
      <c r="A104" s="7"/>
      <c r="B104" s="8"/>
      <c r="C104" s="20"/>
      <c r="D104" s="21"/>
      <c r="E104" s="540"/>
      <c r="F104" s="12"/>
    </row>
    <row r="105" spans="1:6" x14ac:dyDescent="0.25">
      <c r="A105" s="7">
        <v>36</v>
      </c>
      <c r="B105" s="8" t="s">
        <v>17</v>
      </c>
      <c r="C105" s="20" t="s">
        <v>10</v>
      </c>
      <c r="D105" s="21">
        <v>1</v>
      </c>
      <c r="E105" s="540"/>
      <c r="F105" s="12">
        <f>ROUND($D105*E105,2)</f>
        <v>0</v>
      </c>
    </row>
    <row r="106" spans="1:6" x14ac:dyDescent="0.25">
      <c r="A106" s="7"/>
      <c r="B106" s="8"/>
      <c r="C106" s="20"/>
      <c r="D106" s="21"/>
      <c r="E106" s="540"/>
      <c r="F106" s="12"/>
    </row>
    <row r="107" spans="1:6" x14ac:dyDescent="0.25">
      <c r="A107" s="7">
        <v>37</v>
      </c>
      <c r="B107" s="8" t="s">
        <v>18</v>
      </c>
      <c r="C107" s="20" t="s">
        <v>10</v>
      </c>
      <c r="D107" s="21">
        <v>1</v>
      </c>
      <c r="E107" s="540"/>
      <c r="F107" s="12">
        <f>ROUND($D107*E107,2)</f>
        <v>0</v>
      </c>
    </row>
    <row r="108" spans="1:6" x14ac:dyDescent="0.25">
      <c r="A108" s="7"/>
      <c r="B108" s="8"/>
      <c r="C108" s="20"/>
      <c r="D108" s="21"/>
      <c r="E108" s="540"/>
      <c r="F108" s="12"/>
    </row>
    <row r="109" spans="1:6" x14ac:dyDescent="0.25">
      <c r="A109" s="7">
        <v>38</v>
      </c>
      <c r="B109" s="8" t="s">
        <v>19</v>
      </c>
      <c r="C109" s="20" t="s">
        <v>10</v>
      </c>
      <c r="D109" s="21">
        <v>1</v>
      </c>
      <c r="E109" s="540"/>
      <c r="F109" s="12">
        <f>ROUND($D109*E109,2)</f>
        <v>0</v>
      </c>
    </row>
    <row r="110" spans="1:6" x14ac:dyDescent="0.25">
      <c r="A110" s="7"/>
      <c r="B110" s="8"/>
      <c r="C110" s="20"/>
      <c r="D110" s="21"/>
      <c r="E110" s="540"/>
      <c r="F110" s="12"/>
    </row>
    <row r="111" spans="1:6" x14ac:dyDescent="0.25">
      <c r="A111" s="7">
        <v>39</v>
      </c>
      <c r="B111" s="8" t="s">
        <v>20</v>
      </c>
      <c r="C111" s="20" t="s">
        <v>10</v>
      </c>
      <c r="D111" s="21">
        <v>1</v>
      </c>
      <c r="E111" s="540"/>
      <c r="F111" s="12">
        <f>ROUND($D111*E111,2)</f>
        <v>0</v>
      </c>
    </row>
    <row r="112" spans="1:6" x14ac:dyDescent="0.25">
      <c r="A112" s="7"/>
      <c r="B112" s="8"/>
      <c r="C112" s="20"/>
      <c r="D112" s="21"/>
      <c r="E112" s="540"/>
      <c r="F112" s="12"/>
    </row>
    <row r="113" spans="1:6" x14ac:dyDescent="0.25">
      <c r="A113" s="7">
        <v>40</v>
      </c>
      <c r="B113" s="8" t="s">
        <v>21</v>
      </c>
      <c r="C113" s="20" t="s">
        <v>10</v>
      </c>
      <c r="D113" s="21">
        <v>1</v>
      </c>
      <c r="E113" s="540"/>
      <c r="F113" s="12">
        <f>ROUND($D113*E113,2)</f>
        <v>0</v>
      </c>
    </row>
    <row r="114" spans="1:6" x14ac:dyDescent="0.25">
      <c r="A114" s="7"/>
      <c r="B114" s="8"/>
      <c r="C114" s="20"/>
      <c r="D114" s="21"/>
      <c r="E114" s="540"/>
      <c r="F114" s="12"/>
    </row>
    <row r="115" spans="1:6" x14ac:dyDescent="0.25">
      <c r="A115" s="7">
        <v>41</v>
      </c>
      <c r="B115" s="8" t="s">
        <v>22</v>
      </c>
      <c r="C115" s="20" t="s">
        <v>10</v>
      </c>
      <c r="D115" s="21">
        <v>1</v>
      </c>
      <c r="E115" s="540"/>
      <c r="F115" s="12">
        <f>ROUND($D115*E115,2)</f>
        <v>0</v>
      </c>
    </row>
    <row r="116" spans="1:6" x14ac:dyDescent="0.25">
      <c r="A116" s="7"/>
      <c r="B116" s="8"/>
      <c r="C116" s="20"/>
      <c r="D116" s="21"/>
      <c r="E116" s="540"/>
      <c r="F116" s="12"/>
    </row>
    <row r="117" spans="1:6" ht="27" x14ac:dyDescent="0.25">
      <c r="A117" s="7">
        <v>42</v>
      </c>
      <c r="B117" s="8" t="s">
        <v>23</v>
      </c>
      <c r="C117" s="20" t="s">
        <v>10</v>
      </c>
      <c r="D117" s="21">
        <v>1</v>
      </c>
      <c r="E117" s="540"/>
      <c r="F117" s="12">
        <f>ROUND($D117*E117,2)</f>
        <v>0</v>
      </c>
    </row>
    <row r="118" spans="1:6" x14ac:dyDescent="0.25">
      <c r="A118" s="7"/>
      <c r="B118" s="8"/>
      <c r="C118" s="20"/>
      <c r="D118" s="21"/>
      <c r="E118" s="540"/>
      <c r="F118" s="12"/>
    </row>
    <row r="119" spans="1:6" x14ac:dyDescent="0.25">
      <c r="A119" s="7">
        <v>43</v>
      </c>
      <c r="B119" s="8" t="s">
        <v>24</v>
      </c>
      <c r="C119" s="20" t="s">
        <v>10</v>
      </c>
      <c r="D119" s="21">
        <v>1</v>
      </c>
      <c r="E119" s="540"/>
      <c r="F119" s="12">
        <f>ROUND($D119*E119,2)</f>
        <v>0</v>
      </c>
    </row>
    <row r="120" spans="1:6" x14ac:dyDescent="0.25">
      <c r="A120" s="7"/>
      <c r="B120" s="8"/>
      <c r="C120" s="20"/>
      <c r="D120" s="21"/>
      <c r="E120" s="540"/>
      <c r="F120" s="12"/>
    </row>
    <row r="121" spans="1:6" x14ac:dyDescent="0.25">
      <c r="A121" s="7">
        <v>44</v>
      </c>
      <c r="B121" s="8" t="s">
        <v>34</v>
      </c>
      <c r="C121" s="20" t="s">
        <v>10</v>
      </c>
      <c r="D121" s="21">
        <v>1</v>
      </c>
      <c r="E121" s="540"/>
      <c r="F121" s="12">
        <f>ROUND($D121*E121,2)</f>
        <v>0</v>
      </c>
    </row>
    <row r="122" spans="1:6" x14ac:dyDescent="0.25">
      <c r="A122" s="7"/>
      <c r="B122" s="8"/>
      <c r="C122" s="20"/>
      <c r="D122" s="21"/>
      <c r="E122" s="540"/>
      <c r="F122" s="12"/>
    </row>
    <row r="123" spans="1:6" ht="27" x14ac:dyDescent="0.25">
      <c r="A123" s="7">
        <v>45</v>
      </c>
      <c r="B123" s="8" t="s">
        <v>35</v>
      </c>
      <c r="C123" s="20" t="s">
        <v>10</v>
      </c>
      <c r="D123" s="21">
        <v>1</v>
      </c>
      <c r="E123" s="540"/>
      <c r="F123" s="12">
        <f>ROUND($D123*E123,2)</f>
        <v>0</v>
      </c>
    </row>
    <row r="124" spans="1:6" x14ac:dyDescent="0.25">
      <c r="A124" s="7"/>
      <c r="B124" s="8"/>
      <c r="C124" s="20"/>
      <c r="D124" s="21"/>
      <c r="E124" s="540"/>
      <c r="F124" s="12"/>
    </row>
    <row r="125" spans="1:6" x14ac:dyDescent="0.25">
      <c r="A125" s="7">
        <v>46</v>
      </c>
      <c r="B125" s="8" t="s">
        <v>36</v>
      </c>
      <c r="C125" s="20" t="s">
        <v>10</v>
      </c>
      <c r="D125" s="21">
        <v>1</v>
      </c>
      <c r="E125" s="540"/>
      <c r="F125" s="12">
        <f>ROUND($D125*E125,2)</f>
        <v>0</v>
      </c>
    </row>
    <row r="126" spans="1:6" x14ac:dyDescent="0.25">
      <c r="A126" s="7"/>
      <c r="B126" s="8"/>
      <c r="C126" s="20"/>
      <c r="D126" s="21"/>
      <c r="E126" s="540"/>
      <c r="F126" s="12"/>
    </row>
    <row r="127" spans="1:6" ht="67.5" x14ac:dyDescent="0.25">
      <c r="A127" s="7">
        <v>47</v>
      </c>
      <c r="B127" s="8" t="s">
        <v>26</v>
      </c>
      <c r="C127" s="20" t="s">
        <v>10</v>
      </c>
      <c r="D127" s="21">
        <v>1</v>
      </c>
      <c r="E127" s="540"/>
      <c r="F127" s="12">
        <f>ROUND($D127*E127,2)</f>
        <v>0</v>
      </c>
    </row>
    <row r="128" spans="1:6" x14ac:dyDescent="0.25">
      <c r="A128" s="7"/>
      <c r="B128" s="8"/>
      <c r="C128" s="20"/>
      <c r="D128" s="21"/>
      <c r="E128" s="540"/>
      <c r="F128" s="12"/>
    </row>
    <row r="129" spans="1:6" x14ac:dyDescent="0.25">
      <c r="A129" s="7"/>
      <c r="B129" s="18" t="s">
        <v>37</v>
      </c>
      <c r="C129" s="20"/>
      <c r="D129" s="13"/>
      <c r="E129" s="540"/>
      <c r="F129" s="12"/>
    </row>
    <row r="130" spans="1:6" x14ac:dyDescent="0.25">
      <c r="A130" s="7"/>
      <c r="B130" s="8"/>
      <c r="C130" s="20"/>
      <c r="D130" s="21"/>
      <c r="E130" s="540"/>
      <c r="F130" s="12"/>
    </row>
    <row r="131" spans="1:6" x14ac:dyDescent="0.25">
      <c r="A131" s="7">
        <v>48</v>
      </c>
      <c r="B131" s="8" t="s">
        <v>38</v>
      </c>
      <c r="C131" s="20" t="s">
        <v>39</v>
      </c>
      <c r="D131" s="21">
        <v>1</v>
      </c>
      <c r="E131" s="11">
        <v>150000</v>
      </c>
      <c r="F131" s="12">
        <f>ROUND($D131*E131,2)</f>
        <v>150000</v>
      </c>
    </row>
    <row r="132" spans="1:6" x14ac:dyDescent="0.25">
      <c r="A132" s="7"/>
      <c r="B132" s="8"/>
      <c r="C132" s="20"/>
      <c r="D132" s="21"/>
      <c r="E132" s="540"/>
      <c r="F132" s="12"/>
    </row>
    <row r="133" spans="1:6" x14ac:dyDescent="0.25">
      <c r="A133" s="7">
        <v>49</v>
      </c>
      <c r="B133" s="8" t="s">
        <v>40</v>
      </c>
      <c r="C133" s="20" t="s">
        <v>10</v>
      </c>
      <c r="D133" s="21">
        <v>1</v>
      </c>
      <c r="E133" s="540"/>
      <c r="F133" s="12">
        <f>ROUND($D133*E133,2)</f>
        <v>0</v>
      </c>
    </row>
    <row r="134" spans="1:6" x14ac:dyDescent="0.25">
      <c r="A134" s="7"/>
      <c r="B134" s="8"/>
      <c r="C134" s="20"/>
      <c r="D134" s="21"/>
      <c r="E134" s="540"/>
      <c r="F134" s="12"/>
    </row>
    <row r="135" spans="1:6" ht="27" x14ac:dyDescent="0.25">
      <c r="A135" s="7">
        <v>50</v>
      </c>
      <c r="B135" s="8" t="s">
        <v>41</v>
      </c>
      <c r="C135" s="20" t="s">
        <v>10</v>
      </c>
      <c r="D135" s="21">
        <v>1</v>
      </c>
      <c r="E135" s="540"/>
      <c r="F135" s="12">
        <f>ROUND($D135*E135,2)</f>
        <v>0</v>
      </c>
    </row>
    <row r="136" spans="1:6" x14ac:dyDescent="0.25">
      <c r="A136" s="7"/>
      <c r="B136" s="8"/>
      <c r="C136" s="20"/>
      <c r="D136" s="21"/>
      <c r="E136" s="540"/>
      <c r="F136" s="12"/>
    </row>
    <row r="137" spans="1:6" x14ac:dyDescent="0.25">
      <c r="A137" s="7">
        <v>51</v>
      </c>
      <c r="B137" s="8" t="s">
        <v>42</v>
      </c>
      <c r="C137" s="20" t="s">
        <v>39</v>
      </c>
      <c r="D137" s="21">
        <v>1</v>
      </c>
      <c r="E137" s="11">
        <v>150000</v>
      </c>
      <c r="F137" s="12">
        <f>ROUND($D137*E137,2)</f>
        <v>150000</v>
      </c>
    </row>
    <row r="138" spans="1:6" x14ac:dyDescent="0.25">
      <c r="A138" s="7"/>
      <c r="B138" s="8"/>
      <c r="C138" s="20"/>
      <c r="D138" s="21"/>
      <c r="E138" s="540"/>
      <c r="F138" s="12"/>
    </row>
    <row r="139" spans="1:6" x14ac:dyDescent="0.25">
      <c r="A139" s="7">
        <v>52</v>
      </c>
      <c r="B139" s="8" t="s">
        <v>40</v>
      </c>
      <c r="C139" s="20" t="s">
        <v>10</v>
      </c>
      <c r="D139" s="21">
        <v>1</v>
      </c>
      <c r="E139" s="540"/>
      <c r="F139" s="12">
        <f>ROUND($D139*E139,2)</f>
        <v>0</v>
      </c>
    </row>
    <row r="140" spans="1:6" x14ac:dyDescent="0.25">
      <c r="A140" s="7"/>
      <c r="B140" s="8"/>
      <c r="C140" s="20"/>
      <c r="D140" s="21"/>
      <c r="E140" s="540"/>
      <c r="F140" s="12"/>
    </row>
    <row r="141" spans="1:6" ht="27" x14ac:dyDescent="0.25">
      <c r="A141" s="7">
        <v>53</v>
      </c>
      <c r="B141" s="8" t="s">
        <v>41</v>
      </c>
      <c r="C141" s="20" t="s">
        <v>10</v>
      </c>
      <c r="D141" s="21">
        <v>1</v>
      </c>
      <c r="E141" s="540"/>
      <c r="F141" s="12">
        <f>ROUND($D141*E141,2)</f>
        <v>0</v>
      </c>
    </row>
    <row r="142" spans="1:6" x14ac:dyDescent="0.25">
      <c r="A142" s="7"/>
      <c r="B142" s="8"/>
      <c r="C142" s="20"/>
      <c r="D142" s="21"/>
      <c r="E142" s="540"/>
      <c r="F142" s="12"/>
    </row>
    <row r="143" spans="1:6" x14ac:dyDescent="0.25">
      <c r="A143" s="7">
        <v>54</v>
      </c>
      <c r="B143" s="8" t="s">
        <v>43</v>
      </c>
      <c r="C143" s="20" t="s">
        <v>39</v>
      </c>
      <c r="D143" s="21">
        <v>1</v>
      </c>
      <c r="E143" s="11">
        <v>72000</v>
      </c>
      <c r="F143" s="12">
        <f>ROUND($D143*E143,2)</f>
        <v>72000</v>
      </c>
    </row>
    <row r="144" spans="1:6" x14ac:dyDescent="0.25">
      <c r="A144" s="7"/>
      <c r="B144" s="8"/>
      <c r="C144" s="20"/>
      <c r="D144" s="21"/>
      <c r="E144" s="540"/>
      <c r="F144" s="12"/>
    </row>
    <row r="145" spans="1:6" x14ac:dyDescent="0.25">
      <c r="A145" s="7">
        <v>55</v>
      </c>
      <c r="B145" s="8" t="s">
        <v>40</v>
      </c>
      <c r="C145" s="20" t="s">
        <v>10</v>
      </c>
      <c r="D145" s="21">
        <v>1</v>
      </c>
      <c r="E145" s="540"/>
      <c r="F145" s="12">
        <f>ROUND($D145*E145,2)</f>
        <v>0</v>
      </c>
    </row>
    <row r="146" spans="1:6" x14ac:dyDescent="0.25">
      <c r="A146" s="7"/>
      <c r="B146" s="8"/>
      <c r="C146" s="20"/>
      <c r="D146" s="21"/>
      <c r="E146" s="540"/>
      <c r="F146" s="12"/>
    </row>
    <row r="147" spans="1:6" ht="27" x14ac:dyDescent="0.25">
      <c r="A147" s="7">
        <v>56</v>
      </c>
      <c r="B147" s="8" t="s">
        <v>41</v>
      </c>
      <c r="C147" s="20" t="s">
        <v>10</v>
      </c>
      <c r="D147" s="21">
        <v>1</v>
      </c>
      <c r="E147" s="540"/>
      <c r="F147" s="12">
        <f>ROUND($D147*E147,2)</f>
        <v>0</v>
      </c>
    </row>
    <row r="148" spans="1:6" x14ac:dyDescent="0.25">
      <c r="A148" s="7"/>
      <c r="B148" s="8"/>
      <c r="C148" s="20"/>
      <c r="D148" s="21"/>
      <c r="E148" s="540"/>
      <c r="F148" s="12"/>
    </row>
    <row r="149" spans="1:6" x14ac:dyDescent="0.25">
      <c r="A149" s="7">
        <v>57</v>
      </c>
      <c r="B149" s="8" t="s">
        <v>44</v>
      </c>
      <c r="C149" s="20" t="s">
        <v>39</v>
      </c>
      <c r="D149" s="21">
        <v>1</v>
      </c>
      <c r="E149" s="11">
        <v>300000</v>
      </c>
      <c r="F149" s="12">
        <f>ROUND($D149*E149,2)</f>
        <v>300000</v>
      </c>
    </row>
    <row r="150" spans="1:6" x14ac:dyDescent="0.25">
      <c r="A150" s="7"/>
      <c r="B150" s="8"/>
      <c r="C150" s="20"/>
      <c r="D150" s="21"/>
      <c r="E150" s="540"/>
      <c r="F150" s="12"/>
    </row>
    <row r="151" spans="1:6" x14ac:dyDescent="0.25">
      <c r="A151" s="7">
        <v>58</v>
      </c>
      <c r="B151" s="8" t="s">
        <v>40</v>
      </c>
      <c r="C151" s="20" t="s">
        <v>10</v>
      </c>
      <c r="D151" s="21">
        <v>1</v>
      </c>
      <c r="E151" s="540"/>
      <c r="F151" s="12">
        <f>ROUND($D151*E151,2)</f>
        <v>0</v>
      </c>
    </row>
    <row r="152" spans="1:6" x14ac:dyDescent="0.25">
      <c r="A152" s="7"/>
      <c r="B152" s="8"/>
      <c r="C152" s="20"/>
      <c r="D152" s="21"/>
      <c r="E152" s="540"/>
      <c r="F152" s="12"/>
    </row>
    <row r="153" spans="1:6" ht="27" x14ac:dyDescent="0.25">
      <c r="A153" s="7">
        <v>59</v>
      </c>
      <c r="B153" s="8" t="s">
        <v>41</v>
      </c>
      <c r="C153" s="20" t="s">
        <v>10</v>
      </c>
      <c r="D153" s="21">
        <v>1</v>
      </c>
      <c r="E153" s="540"/>
      <c r="F153" s="12">
        <f>ROUND($D153*E153,2)</f>
        <v>0</v>
      </c>
    </row>
    <row r="154" spans="1:6" x14ac:dyDescent="0.25">
      <c r="A154" s="7"/>
      <c r="B154" s="8"/>
      <c r="C154" s="20"/>
      <c r="D154" s="21"/>
      <c r="E154" s="540"/>
      <c r="F154" s="12"/>
    </row>
    <row r="155" spans="1:6" x14ac:dyDescent="0.25">
      <c r="A155" s="7">
        <v>60</v>
      </c>
      <c r="B155" s="8" t="s">
        <v>45</v>
      </c>
      <c r="C155" s="20" t="s">
        <v>39</v>
      </c>
      <c r="D155" s="21">
        <v>1</v>
      </c>
      <c r="E155" s="11">
        <v>20000</v>
      </c>
      <c r="F155" s="12">
        <f>ROUND($D155*E155,2)</f>
        <v>20000</v>
      </c>
    </row>
    <row r="156" spans="1:6" x14ac:dyDescent="0.25">
      <c r="A156" s="7"/>
      <c r="B156" s="8"/>
      <c r="C156" s="20"/>
      <c r="D156" s="21"/>
      <c r="E156" s="540"/>
      <c r="F156" s="12"/>
    </row>
    <row r="157" spans="1:6" x14ac:dyDescent="0.25">
      <c r="A157" s="7">
        <v>61</v>
      </c>
      <c r="B157" s="8" t="s">
        <v>40</v>
      </c>
      <c r="C157" s="20" t="s">
        <v>10</v>
      </c>
      <c r="D157" s="21">
        <v>1</v>
      </c>
      <c r="E157" s="540"/>
      <c r="F157" s="12">
        <f>ROUND($D157*E157,2)</f>
        <v>0</v>
      </c>
    </row>
    <row r="158" spans="1:6" x14ac:dyDescent="0.25">
      <c r="A158" s="7"/>
      <c r="B158" s="8"/>
      <c r="C158" s="20"/>
      <c r="D158" s="21"/>
      <c r="E158" s="540"/>
      <c r="F158" s="12"/>
    </row>
    <row r="159" spans="1:6" ht="27" x14ac:dyDescent="0.25">
      <c r="A159" s="7">
        <v>62</v>
      </c>
      <c r="B159" s="8" t="s">
        <v>41</v>
      </c>
      <c r="C159" s="20" t="s">
        <v>10</v>
      </c>
      <c r="D159" s="21">
        <v>1</v>
      </c>
      <c r="E159" s="540"/>
      <c r="F159" s="12">
        <f>ROUND($D159*E159,2)</f>
        <v>0</v>
      </c>
    </row>
    <row r="160" spans="1:6" x14ac:dyDescent="0.25">
      <c r="A160" s="7"/>
      <c r="B160" s="8"/>
      <c r="C160" s="20"/>
      <c r="D160" s="21"/>
      <c r="E160" s="540"/>
      <c r="F160" s="12"/>
    </row>
    <row r="161" spans="1:6" x14ac:dyDescent="0.25">
      <c r="A161" s="7">
        <v>63</v>
      </c>
      <c r="B161" s="8" t="s">
        <v>46</v>
      </c>
      <c r="C161" s="20" t="s">
        <v>39</v>
      </c>
      <c r="D161" s="21">
        <v>1</v>
      </c>
      <c r="E161" s="11">
        <v>1000000</v>
      </c>
      <c r="F161" s="12">
        <f>ROUND($D161*E161,2)</f>
        <v>1000000</v>
      </c>
    </row>
    <row r="162" spans="1:6" x14ac:dyDescent="0.25">
      <c r="A162" s="7"/>
      <c r="B162" s="8"/>
      <c r="C162" s="20"/>
      <c r="D162" s="21"/>
      <c r="E162" s="540"/>
      <c r="F162" s="12"/>
    </row>
    <row r="163" spans="1:6" x14ac:dyDescent="0.25">
      <c r="A163" s="7">
        <v>64</v>
      </c>
      <c r="B163" s="8" t="s">
        <v>40</v>
      </c>
      <c r="C163" s="20" t="s">
        <v>10</v>
      </c>
      <c r="D163" s="21">
        <v>1</v>
      </c>
      <c r="E163" s="540"/>
      <c r="F163" s="12">
        <f>ROUND($D163*E163,2)</f>
        <v>0</v>
      </c>
    </row>
    <row r="164" spans="1:6" x14ac:dyDescent="0.25">
      <c r="A164" s="7"/>
      <c r="B164" s="8"/>
      <c r="C164" s="20"/>
      <c r="D164" s="21"/>
      <c r="E164" s="540"/>
      <c r="F164" s="12"/>
    </row>
    <row r="165" spans="1:6" ht="27" x14ac:dyDescent="0.25">
      <c r="A165" s="7">
        <v>65</v>
      </c>
      <c r="B165" s="8" t="s">
        <v>41</v>
      </c>
      <c r="C165" s="20" t="s">
        <v>10</v>
      </c>
      <c r="D165" s="21">
        <v>1</v>
      </c>
      <c r="E165" s="540"/>
      <c r="F165" s="12">
        <f>ROUND($D165*E165,2)</f>
        <v>0</v>
      </c>
    </row>
    <row r="166" spans="1:6" x14ac:dyDescent="0.25">
      <c r="A166" s="7"/>
      <c r="B166" s="8"/>
      <c r="C166" s="20"/>
      <c r="D166" s="21"/>
      <c r="E166" s="540"/>
      <c r="F166" s="12"/>
    </row>
    <row r="167" spans="1:6" x14ac:dyDescent="0.25">
      <c r="A167" s="7">
        <v>66</v>
      </c>
      <c r="B167" s="8" t="s">
        <v>47</v>
      </c>
      <c r="C167" s="20" t="s">
        <v>39</v>
      </c>
      <c r="D167" s="21">
        <v>1</v>
      </c>
      <c r="E167" s="11">
        <v>50000</v>
      </c>
      <c r="F167" s="12">
        <f>ROUND($D167*E167,2)</f>
        <v>50000</v>
      </c>
    </row>
    <row r="168" spans="1:6" x14ac:dyDescent="0.25">
      <c r="A168" s="7"/>
      <c r="B168" s="8"/>
      <c r="C168" s="20"/>
      <c r="D168" s="21"/>
      <c r="E168" s="540"/>
      <c r="F168" s="12"/>
    </row>
    <row r="169" spans="1:6" x14ac:dyDescent="0.25">
      <c r="A169" s="7">
        <v>67</v>
      </c>
      <c r="B169" s="8" t="s">
        <v>40</v>
      </c>
      <c r="C169" s="20" t="s">
        <v>10</v>
      </c>
      <c r="D169" s="21">
        <v>1</v>
      </c>
      <c r="E169" s="540"/>
      <c r="F169" s="12">
        <f>ROUND($D169*E169,2)</f>
        <v>0</v>
      </c>
    </row>
    <row r="170" spans="1:6" x14ac:dyDescent="0.25">
      <c r="A170" s="7"/>
      <c r="B170" s="8"/>
      <c r="C170" s="20"/>
      <c r="D170" s="21"/>
      <c r="E170" s="540"/>
      <c r="F170" s="12"/>
    </row>
    <row r="171" spans="1:6" ht="27" x14ac:dyDescent="0.25">
      <c r="A171" s="7">
        <v>68</v>
      </c>
      <c r="B171" s="8" t="s">
        <v>41</v>
      </c>
      <c r="C171" s="20" t="s">
        <v>10</v>
      </c>
      <c r="D171" s="21">
        <v>1</v>
      </c>
      <c r="E171" s="540"/>
      <c r="F171" s="12">
        <f>ROUND($D171*E171,2)</f>
        <v>0</v>
      </c>
    </row>
    <row r="172" spans="1:6" x14ac:dyDescent="0.25">
      <c r="A172" s="7"/>
      <c r="B172" s="8"/>
      <c r="C172" s="20"/>
      <c r="D172" s="21"/>
      <c r="E172" s="540"/>
      <c r="F172" s="12"/>
    </row>
    <row r="173" spans="1:6" x14ac:dyDescent="0.25">
      <c r="A173" s="7"/>
      <c r="B173" s="18" t="s">
        <v>48</v>
      </c>
      <c r="C173" s="20"/>
      <c r="D173" s="13"/>
      <c r="E173" s="540"/>
      <c r="F173" s="12"/>
    </row>
    <row r="174" spans="1:6" x14ac:dyDescent="0.25">
      <c r="A174" s="7"/>
      <c r="B174" s="8"/>
      <c r="C174" s="20"/>
      <c r="D174" s="21"/>
      <c r="E174" s="540"/>
      <c r="F174" s="12"/>
    </row>
    <row r="175" spans="1:6" x14ac:dyDescent="0.25">
      <c r="A175" s="7">
        <v>69</v>
      </c>
      <c r="B175" s="8" t="s">
        <v>49</v>
      </c>
      <c r="C175" s="20" t="s">
        <v>10</v>
      </c>
      <c r="D175" s="21">
        <v>1</v>
      </c>
      <c r="E175" s="540"/>
      <c r="F175" s="12">
        <f>ROUND($D175*E175,2)</f>
        <v>0</v>
      </c>
    </row>
    <row r="176" spans="1:6" x14ac:dyDescent="0.25">
      <c r="A176" s="7"/>
      <c r="B176" s="8"/>
      <c r="C176" s="20"/>
      <c r="D176" s="21"/>
      <c r="E176" s="540"/>
      <c r="F176" s="12"/>
    </row>
    <row r="177" spans="1:6" ht="40.5" x14ac:dyDescent="0.25">
      <c r="A177" s="7">
        <v>70</v>
      </c>
      <c r="B177" s="8" t="s">
        <v>50</v>
      </c>
      <c r="C177" s="20" t="s">
        <v>10</v>
      </c>
      <c r="D177" s="21">
        <v>1</v>
      </c>
      <c r="E177" s="540"/>
      <c r="F177" s="12">
        <f t="shared" ref="F177" si="0">ROUND($D177*E177,2)</f>
        <v>0</v>
      </c>
    </row>
    <row r="178" spans="1:6" x14ac:dyDescent="0.25">
      <c r="A178" s="7"/>
      <c r="B178" s="8"/>
      <c r="C178" s="20"/>
      <c r="D178" s="21"/>
      <c r="E178" s="540"/>
      <c r="F178" s="12"/>
    </row>
    <row r="179" spans="1:6" ht="27" x14ac:dyDescent="0.25">
      <c r="A179" s="7">
        <v>71</v>
      </c>
      <c r="B179" s="8" t="s">
        <v>51</v>
      </c>
      <c r="C179" s="20" t="s">
        <v>10</v>
      </c>
      <c r="D179" s="21">
        <v>1</v>
      </c>
      <c r="E179" s="540"/>
      <c r="F179" s="12">
        <f t="shared" ref="F179" si="1">ROUND($D179*E179,2)</f>
        <v>0</v>
      </c>
    </row>
    <row r="180" spans="1:6" x14ac:dyDescent="0.25">
      <c r="A180" s="7"/>
      <c r="B180" s="8"/>
      <c r="C180" s="20"/>
      <c r="D180" s="21"/>
      <c r="E180" s="540"/>
      <c r="F180" s="12"/>
    </row>
    <row r="181" spans="1:6" x14ac:dyDescent="0.25">
      <c r="A181" s="7">
        <v>72</v>
      </c>
      <c r="B181" s="8" t="s">
        <v>52</v>
      </c>
      <c r="C181" s="20" t="s">
        <v>10</v>
      </c>
      <c r="D181" s="21">
        <v>1</v>
      </c>
      <c r="E181" s="540"/>
      <c r="F181" s="12">
        <f t="shared" ref="F181" si="2">ROUND($D181*E181,2)</f>
        <v>0</v>
      </c>
    </row>
    <row r="182" spans="1:6" x14ac:dyDescent="0.25">
      <c r="A182" s="7"/>
      <c r="B182" s="8"/>
      <c r="C182" s="20"/>
      <c r="D182" s="21"/>
      <c r="E182" s="540"/>
      <c r="F182" s="12"/>
    </row>
    <row r="183" spans="1:6" x14ac:dyDescent="0.25">
      <c r="A183" s="7">
        <v>73</v>
      </c>
      <c r="B183" s="8" t="s">
        <v>53</v>
      </c>
      <c r="C183" s="20" t="s">
        <v>10</v>
      </c>
      <c r="D183" s="21">
        <v>1</v>
      </c>
      <c r="E183" s="540"/>
      <c r="F183" s="12">
        <f t="shared" ref="F183" si="3">ROUND($D183*E183,2)</f>
        <v>0</v>
      </c>
    </row>
    <row r="184" spans="1:6" x14ac:dyDescent="0.25">
      <c r="A184" s="7"/>
      <c r="B184" s="8"/>
      <c r="C184" s="20"/>
      <c r="D184" s="21"/>
      <c r="E184" s="540"/>
      <c r="F184" s="12"/>
    </row>
    <row r="185" spans="1:6" x14ac:dyDescent="0.25">
      <c r="A185" s="7">
        <v>74</v>
      </c>
      <c r="B185" s="8" t="s">
        <v>54</v>
      </c>
      <c r="C185" s="20" t="s">
        <v>10</v>
      </c>
      <c r="D185" s="21">
        <v>1</v>
      </c>
      <c r="E185" s="540"/>
      <c r="F185" s="12">
        <f t="shared" ref="F185" si="4">ROUND($D185*E185,2)</f>
        <v>0</v>
      </c>
    </row>
    <row r="186" spans="1:6" x14ac:dyDescent="0.25">
      <c r="A186" s="7"/>
      <c r="B186" s="8"/>
      <c r="C186" s="20"/>
      <c r="D186" s="21"/>
      <c r="E186" s="540"/>
      <c r="F186" s="12"/>
    </row>
    <row r="187" spans="1:6" ht="270" x14ac:dyDescent="0.25">
      <c r="A187" s="7">
        <v>75</v>
      </c>
      <c r="B187" s="8" t="s">
        <v>55</v>
      </c>
      <c r="C187" s="20" t="s">
        <v>10</v>
      </c>
      <c r="D187" s="21">
        <v>1</v>
      </c>
      <c r="E187" s="540"/>
      <c r="F187" s="12">
        <f>ROUND($D187*E187,2)</f>
        <v>0</v>
      </c>
    </row>
    <row r="188" spans="1:6" x14ac:dyDescent="0.25">
      <c r="A188" s="7"/>
      <c r="B188" s="8"/>
      <c r="C188" s="20"/>
      <c r="D188" s="21"/>
      <c r="E188" s="540"/>
      <c r="F188" s="12"/>
    </row>
    <row r="189" spans="1:6" x14ac:dyDescent="0.25">
      <c r="A189" s="7">
        <v>76</v>
      </c>
      <c r="B189" s="8" t="s">
        <v>56</v>
      </c>
      <c r="C189" s="20" t="s">
        <v>10</v>
      </c>
      <c r="D189" s="21">
        <v>1</v>
      </c>
      <c r="E189" s="540"/>
      <c r="F189" s="12">
        <f>ROUND($D189*E189,2)</f>
        <v>0</v>
      </c>
    </row>
    <row r="190" spans="1:6" x14ac:dyDescent="0.25">
      <c r="A190" s="7"/>
      <c r="B190" s="8"/>
      <c r="C190" s="20"/>
      <c r="D190" s="21"/>
      <c r="E190" s="540"/>
      <c r="F190" s="12"/>
    </row>
    <row r="191" spans="1:6" ht="39" x14ac:dyDescent="0.25">
      <c r="A191" s="7"/>
      <c r="B191" s="22" t="s">
        <v>57</v>
      </c>
      <c r="C191" s="20"/>
      <c r="D191" s="13"/>
      <c r="E191" s="540"/>
      <c r="F191" s="12"/>
    </row>
    <row r="192" spans="1:6" x14ac:dyDescent="0.25">
      <c r="A192" s="7"/>
      <c r="B192" s="8"/>
      <c r="C192" s="20"/>
      <c r="D192" s="21"/>
      <c r="E192" s="540"/>
      <c r="F192" s="12"/>
    </row>
    <row r="193" spans="1:6" x14ac:dyDescent="0.25">
      <c r="A193" s="7"/>
      <c r="B193" s="18" t="s">
        <v>8</v>
      </c>
      <c r="C193" s="20"/>
      <c r="D193" s="13"/>
      <c r="E193" s="540"/>
      <c r="F193" s="12"/>
    </row>
    <row r="194" spans="1:6" x14ac:dyDescent="0.25">
      <c r="A194" s="7"/>
      <c r="B194" s="8"/>
      <c r="C194" s="20"/>
      <c r="D194" s="21"/>
      <c r="E194" s="540"/>
      <c r="F194" s="12"/>
    </row>
    <row r="195" spans="1:6" ht="27" x14ac:dyDescent="0.25">
      <c r="A195" s="7"/>
      <c r="B195" s="15" t="s">
        <v>58</v>
      </c>
      <c r="C195" s="20"/>
      <c r="D195" s="13"/>
      <c r="E195" s="540"/>
      <c r="F195" s="12"/>
    </row>
    <row r="196" spans="1:6" x14ac:dyDescent="0.25">
      <c r="A196" s="7"/>
      <c r="B196" s="8"/>
      <c r="C196" s="20"/>
      <c r="D196" s="21"/>
      <c r="E196" s="540"/>
      <c r="F196" s="12"/>
    </row>
    <row r="197" spans="1:6" x14ac:dyDescent="0.25">
      <c r="A197" s="7"/>
      <c r="B197" s="15" t="s">
        <v>59</v>
      </c>
      <c r="C197" s="20"/>
      <c r="D197" s="13"/>
      <c r="E197" s="540"/>
      <c r="F197" s="12"/>
    </row>
    <row r="198" spans="1:6" x14ac:dyDescent="0.25">
      <c r="A198" s="7"/>
      <c r="B198" s="8"/>
      <c r="C198" s="20"/>
      <c r="D198" s="21"/>
      <c r="E198" s="540"/>
      <c r="F198" s="12"/>
    </row>
    <row r="199" spans="1:6" x14ac:dyDescent="0.25">
      <c r="A199" s="7">
        <v>77</v>
      </c>
      <c r="B199" s="8" t="s">
        <v>17</v>
      </c>
      <c r="C199" s="20" t="s">
        <v>10</v>
      </c>
      <c r="D199" s="21">
        <v>1</v>
      </c>
      <c r="E199" s="540"/>
      <c r="F199" s="12">
        <f>ROUND($D199*E199,2)</f>
        <v>0</v>
      </c>
    </row>
    <row r="200" spans="1:6" x14ac:dyDescent="0.25">
      <c r="A200" s="7"/>
      <c r="B200" s="8"/>
      <c r="C200" s="20"/>
      <c r="D200" s="21"/>
      <c r="E200" s="540"/>
      <c r="F200" s="12"/>
    </row>
    <row r="201" spans="1:6" x14ac:dyDescent="0.25">
      <c r="A201" s="7">
        <v>78</v>
      </c>
      <c r="B201" s="8" t="s">
        <v>22</v>
      </c>
      <c r="C201" s="20" t="s">
        <v>10</v>
      </c>
      <c r="D201" s="21">
        <v>1</v>
      </c>
      <c r="E201" s="540"/>
      <c r="F201" s="12">
        <f>ROUND($D201*E201,2)</f>
        <v>0</v>
      </c>
    </row>
    <row r="202" spans="1:6" x14ac:dyDescent="0.25">
      <c r="A202" s="7"/>
      <c r="B202" s="8"/>
      <c r="C202" s="20"/>
      <c r="D202" s="21"/>
      <c r="E202" s="540"/>
      <c r="F202" s="12"/>
    </row>
    <row r="203" spans="1:6" ht="27" x14ac:dyDescent="0.25">
      <c r="A203" s="7">
        <v>79</v>
      </c>
      <c r="B203" s="8" t="s">
        <v>23</v>
      </c>
      <c r="C203" s="20" t="s">
        <v>10</v>
      </c>
      <c r="D203" s="21">
        <v>1</v>
      </c>
      <c r="E203" s="540"/>
      <c r="F203" s="12">
        <f>ROUND($D203*E203,2)</f>
        <v>0</v>
      </c>
    </row>
    <row r="204" spans="1:6" x14ac:dyDescent="0.25">
      <c r="A204" s="7"/>
      <c r="B204" s="8"/>
      <c r="C204" s="20"/>
      <c r="D204" s="21"/>
      <c r="E204" s="540"/>
      <c r="F204" s="12"/>
    </row>
    <row r="205" spans="1:6" x14ac:dyDescent="0.25">
      <c r="A205" s="7">
        <v>80</v>
      </c>
      <c r="B205" s="8" t="s">
        <v>24</v>
      </c>
      <c r="C205" s="20" t="s">
        <v>10</v>
      </c>
      <c r="D205" s="21">
        <v>1</v>
      </c>
      <c r="E205" s="540"/>
      <c r="F205" s="12">
        <f>ROUND($D205*E205,2)</f>
        <v>0</v>
      </c>
    </row>
    <row r="206" spans="1:6" x14ac:dyDescent="0.25">
      <c r="A206" s="7"/>
      <c r="B206" s="8"/>
      <c r="C206" s="20"/>
      <c r="D206" s="21"/>
      <c r="E206" s="540"/>
      <c r="F206" s="12"/>
    </row>
    <row r="207" spans="1:6" x14ac:dyDescent="0.25">
      <c r="A207" s="7">
        <v>81</v>
      </c>
      <c r="B207" s="8" t="s">
        <v>25</v>
      </c>
      <c r="C207" s="20" t="s">
        <v>10</v>
      </c>
      <c r="D207" s="21">
        <v>1</v>
      </c>
      <c r="E207" s="540"/>
      <c r="F207" s="12">
        <f>ROUND($D207*E207,2)</f>
        <v>0</v>
      </c>
    </row>
    <row r="208" spans="1:6" x14ac:dyDescent="0.25">
      <c r="A208" s="7"/>
      <c r="B208" s="8"/>
      <c r="C208" s="20"/>
      <c r="D208" s="21"/>
      <c r="E208" s="540"/>
      <c r="F208" s="12"/>
    </row>
    <row r="209" spans="1:6" x14ac:dyDescent="0.25">
      <c r="A209" s="7">
        <v>82</v>
      </c>
      <c r="B209" s="8" t="s">
        <v>27</v>
      </c>
      <c r="C209" s="20" t="s">
        <v>10</v>
      </c>
      <c r="D209" s="21">
        <v>1</v>
      </c>
      <c r="E209" s="540"/>
      <c r="F209" s="12">
        <f>ROUND($D209*E209,2)</f>
        <v>0</v>
      </c>
    </row>
    <row r="210" spans="1:6" x14ac:dyDescent="0.25">
      <c r="A210" s="7"/>
      <c r="B210" s="8"/>
      <c r="C210" s="20"/>
      <c r="D210" s="21"/>
      <c r="E210" s="540"/>
      <c r="F210" s="12"/>
    </row>
    <row r="211" spans="1:6" x14ac:dyDescent="0.25">
      <c r="A211" s="7"/>
      <c r="B211" s="18" t="s">
        <v>28</v>
      </c>
      <c r="C211" s="20"/>
      <c r="D211" s="13"/>
      <c r="E211" s="540"/>
      <c r="F211" s="12"/>
    </row>
    <row r="212" spans="1:6" x14ac:dyDescent="0.25">
      <c r="A212" s="7"/>
      <c r="B212" s="8"/>
      <c r="C212" s="20"/>
      <c r="D212" s="21"/>
      <c r="E212" s="540"/>
      <c r="F212" s="12"/>
    </row>
    <row r="213" spans="1:6" ht="27" x14ac:dyDescent="0.25">
      <c r="A213" s="7"/>
      <c r="B213" s="15" t="s">
        <v>58</v>
      </c>
      <c r="C213" s="20"/>
      <c r="D213" s="13"/>
      <c r="E213" s="540"/>
      <c r="F213" s="12"/>
    </row>
    <row r="214" spans="1:6" x14ac:dyDescent="0.25">
      <c r="A214" s="7"/>
      <c r="B214" s="8"/>
      <c r="C214" s="20"/>
      <c r="D214" s="21"/>
      <c r="E214" s="540"/>
      <c r="F214" s="12"/>
    </row>
    <row r="215" spans="1:6" x14ac:dyDescent="0.25">
      <c r="A215" s="7"/>
      <c r="B215" s="15" t="s">
        <v>59</v>
      </c>
      <c r="C215" s="20"/>
      <c r="D215" s="13"/>
      <c r="E215" s="540"/>
      <c r="F215" s="12"/>
    </row>
    <row r="216" spans="1:6" x14ac:dyDescent="0.25">
      <c r="A216" s="7"/>
      <c r="B216" s="8"/>
      <c r="C216" s="20"/>
      <c r="D216" s="21"/>
      <c r="E216" s="540"/>
      <c r="F216" s="12"/>
    </row>
    <row r="217" spans="1:6" x14ac:dyDescent="0.25">
      <c r="A217" s="7">
        <v>83</v>
      </c>
      <c r="B217" s="8" t="s">
        <v>17</v>
      </c>
      <c r="C217" s="20" t="s">
        <v>10</v>
      </c>
      <c r="D217" s="21">
        <v>1</v>
      </c>
      <c r="E217" s="540"/>
      <c r="F217" s="12">
        <f>ROUND($D217*E217,2)</f>
        <v>0</v>
      </c>
    </row>
    <row r="218" spans="1:6" x14ac:dyDescent="0.25">
      <c r="A218" s="7"/>
      <c r="B218" s="8"/>
      <c r="C218" s="20"/>
      <c r="D218" s="21"/>
      <c r="E218" s="540"/>
      <c r="F218" s="12"/>
    </row>
    <row r="219" spans="1:6" x14ac:dyDescent="0.25">
      <c r="A219" s="7">
        <v>84</v>
      </c>
      <c r="B219" s="8" t="s">
        <v>22</v>
      </c>
      <c r="C219" s="20" t="s">
        <v>10</v>
      </c>
      <c r="D219" s="21">
        <v>1</v>
      </c>
      <c r="E219" s="540"/>
      <c r="F219" s="12">
        <f>ROUND($D219*E219,2)</f>
        <v>0</v>
      </c>
    </row>
    <row r="220" spans="1:6" x14ac:dyDescent="0.25">
      <c r="A220" s="7"/>
      <c r="B220" s="8"/>
      <c r="C220" s="20"/>
      <c r="D220" s="21"/>
      <c r="E220" s="540"/>
      <c r="F220" s="12"/>
    </row>
    <row r="221" spans="1:6" ht="27" x14ac:dyDescent="0.25">
      <c r="A221" s="7">
        <v>85</v>
      </c>
      <c r="B221" s="8" t="s">
        <v>23</v>
      </c>
      <c r="C221" s="20" t="s">
        <v>10</v>
      </c>
      <c r="D221" s="21">
        <v>1</v>
      </c>
      <c r="E221" s="540"/>
      <c r="F221" s="12">
        <f>ROUND($D221*E221,2)</f>
        <v>0</v>
      </c>
    </row>
    <row r="222" spans="1:6" x14ac:dyDescent="0.25">
      <c r="A222" s="7"/>
      <c r="B222" s="8"/>
      <c r="C222" s="20"/>
      <c r="D222" s="21"/>
      <c r="E222" s="540"/>
      <c r="F222" s="12"/>
    </row>
    <row r="223" spans="1:6" x14ac:dyDescent="0.25">
      <c r="A223" s="7">
        <v>86</v>
      </c>
      <c r="B223" s="8" t="s">
        <v>24</v>
      </c>
      <c r="C223" s="20" t="s">
        <v>10</v>
      </c>
      <c r="D223" s="21">
        <v>1</v>
      </c>
      <c r="E223" s="540"/>
      <c r="F223" s="12">
        <f>ROUND($D223*E223,2)</f>
        <v>0</v>
      </c>
    </row>
    <row r="224" spans="1:6" x14ac:dyDescent="0.25">
      <c r="A224" s="7"/>
      <c r="B224" s="8"/>
      <c r="C224" s="20"/>
      <c r="D224" s="21"/>
      <c r="E224" s="540"/>
      <c r="F224" s="12"/>
    </row>
    <row r="225" spans="1:6" x14ac:dyDescent="0.25">
      <c r="A225" s="7">
        <v>87</v>
      </c>
      <c r="B225" s="8" t="s">
        <v>30</v>
      </c>
      <c r="C225" s="20" t="s">
        <v>10</v>
      </c>
      <c r="D225" s="21">
        <v>1</v>
      </c>
      <c r="E225" s="540"/>
      <c r="F225" s="12">
        <f>ROUND($D225*E225,2)</f>
        <v>0</v>
      </c>
    </row>
    <row r="226" spans="1:6" x14ac:dyDescent="0.25">
      <c r="A226" s="7"/>
      <c r="B226" s="8"/>
      <c r="C226" s="20"/>
      <c r="D226" s="21"/>
      <c r="E226" s="540"/>
      <c r="F226" s="12"/>
    </row>
    <row r="227" spans="1:6" x14ac:dyDescent="0.25">
      <c r="A227" s="7">
        <v>88</v>
      </c>
      <c r="B227" s="8" t="s">
        <v>27</v>
      </c>
      <c r="C227" s="20" t="s">
        <v>10</v>
      </c>
      <c r="D227" s="21">
        <v>1</v>
      </c>
      <c r="E227" s="540"/>
      <c r="F227" s="12">
        <f>ROUND($D227*E227,2)</f>
        <v>0</v>
      </c>
    </row>
    <row r="228" spans="1:6" x14ac:dyDescent="0.25">
      <c r="A228" s="7"/>
      <c r="B228" s="8"/>
      <c r="C228" s="20"/>
      <c r="D228" s="21"/>
      <c r="E228" s="540"/>
      <c r="F228" s="12"/>
    </row>
    <row r="229" spans="1:6" x14ac:dyDescent="0.25">
      <c r="A229" s="7"/>
      <c r="B229" s="18" t="s">
        <v>31</v>
      </c>
      <c r="C229" s="20"/>
      <c r="D229" s="13"/>
      <c r="E229" s="540"/>
      <c r="F229" s="12"/>
    </row>
    <row r="230" spans="1:6" x14ac:dyDescent="0.25">
      <c r="A230" s="7"/>
      <c r="B230" s="8"/>
      <c r="C230" s="20"/>
      <c r="D230" s="21"/>
      <c r="E230" s="540"/>
      <c r="F230" s="12"/>
    </row>
    <row r="231" spans="1:6" x14ac:dyDescent="0.25">
      <c r="A231" s="7"/>
      <c r="B231" s="15" t="s">
        <v>59</v>
      </c>
      <c r="C231" s="20"/>
      <c r="D231" s="13"/>
      <c r="E231" s="540"/>
      <c r="F231" s="12"/>
    </row>
    <row r="232" spans="1:6" x14ac:dyDescent="0.25">
      <c r="A232" s="7"/>
      <c r="B232" s="8"/>
      <c r="C232" s="20"/>
      <c r="D232" s="21"/>
      <c r="E232" s="540"/>
      <c r="F232" s="12"/>
    </row>
    <row r="233" spans="1:6" x14ac:dyDescent="0.25">
      <c r="A233" s="7">
        <v>89</v>
      </c>
      <c r="B233" s="8" t="s">
        <v>17</v>
      </c>
      <c r="C233" s="20" t="s">
        <v>10</v>
      </c>
      <c r="D233" s="21">
        <v>1</v>
      </c>
      <c r="E233" s="540"/>
      <c r="F233" s="12">
        <f>ROUND($D233*E233,2)</f>
        <v>0</v>
      </c>
    </row>
    <row r="234" spans="1:6" x14ac:dyDescent="0.25">
      <c r="A234" s="7"/>
      <c r="B234" s="8"/>
      <c r="C234" s="20"/>
      <c r="D234" s="21"/>
      <c r="E234" s="540"/>
      <c r="F234" s="12"/>
    </row>
    <row r="235" spans="1:6" x14ac:dyDescent="0.25">
      <c r="A235" s="7">
        <v>90</v>
      </c>
      <c r="B235" s="8" t="s">
        <v>22</v>
      </c>
      <c r="C235" s="20" t="s">
        <v>10</v>
      </c>
      <c r="D235" s="21">
        <v>1</v>
      </c>
      <c r="E235" s="540"/>
      <c r="F235" s="12">
        <f>ROUND($D235*E235,2)</f>
        <v>0</v>
      </c>
    </row>
    <row r="236" spans="1:6" x14ac:dyDescent="0.25">
      <c r="A236" s="7"/>
      <c r="B236" s="8"/>
      <c r="C236" s="20"/>
      <c r="D236" s="21"/>
      <c r="E236" s="540"/>
      <c r="F236" s="12"/>
    </row>
    <row r="237" spans="1:6" ht="27" x14ac:dyDescent="0.25">
      <c r="A237" s="7">
        <v>91</v>
      </c>
      <c r="B237" s="8" t="s">
        <v>23</v>
      </c>
      <c r="C237" s="20" t="s">
        <v>10</v>
      </c>
      <c r="D237" s="21">
        <v>1</v>
      </c>
      <c r="E237" s="540"/>
      <c r="F237" s="12">
        <f>ROUND($D237*E237,2)</f>
        <v>0</v>
      </c>
    </row>
    <row r="238" spans="1:6" x14ac:dyDescent="0.25">
      <c r="A238" s="7"/>
      <c r="B238" s="8"/>
      <c r="C238" s="20"/>
      <c r="D238" s="21"/>
      <c r="E238" s="540"/>
      <c r="F238" s="12"/>
    </row>
    <row r="239" spans="1:6" x14ac:dyDescent="0.25">
      <c r="A239" s="7">
        <v>92</v>
      </c>
      <c r="B239" s="8" t="s">
        <v>24</v>
      </c>
      <c r="C239" s="20" t="s">
        <v>10</v>
      </c>
      <c r="D239" s="21">
        <v>1</v>
      </c>
      <c r="E239" s="540"/>
      <c r="F239" s="12">
        <f>ROUND($D239*E239,2)</f>
        <v>0</v>
      </c>
    </row>
    <row r="240" spans="1:6" x14ac:dyDescent="0.25">
      <c r="A240" s="7"/>
      <c r="B240" s="8"/>
      <c r="C240" s="20"/>
      <c r="D240" s="21"/>
      <c r="E240" s="540"/>
      <c r="F240" s="12"/>
    </row>
    <row r="241" spans="1:6" x14ac:dyDescent="0.25">
      <c r="A241" s="7">
        <v>93</v>
      </c>
      <c r="B241" s="8" t="s">
        <v>60</v>
      </c>
      <c r="C241" s="20" t="s">
        <v>10</v>
      </c>
      <c r="D241" s="21">
        <v>1</v>
      </c>
      <c r="E241" s="540"/>
      <c r="F241" s="12">
        <f>ROUND($D241*E241,2)</f>
        <v>0</v>
      </c>
    </row>
    <row r="242" spans="1:6" x14ac:dyDescent="0.25">
      <c r="A242" s="7"/>
      <c r="B242" s="8"/>
      <c r="C242" s="20"/>
      <c r="D242" s="21"/>
      <c r="E242" s="540"/>
      <c r="F242" s="12"/>
    </row>
    <row r="243" spans="1:6" ht="27" x14ac:dyDescent="0.25">
      <c r="A243" s="7">
        <v>94</v>
      </c>
      <c r="B243" s="8" t="s">
        <v>35</v>
      </c>
      <c r="C243" s="20" t="s">
        <v>10</v>
      </c>
      <c r="D243" s="21">
        <v>1</v>
      </c>
      <c r="E243" s="540"/>
      <c r="F243" s="12">
        <f>ROUND($D243*E243,2)</f>
        <v>0</v>
      </c>
    </row>
    <row r="244" spans="1:6" x14ac:dyDescent="0.25">
      <c r="A244" s="7"/>
      <c r="B244" s="8"/>
      <c r="C244" s="20"/>
      <c r="D244" s="21"/>
      <c r="E244" s="540"/>
      <c r="F244" s="12"/>
    </row>
    <row r="245" spans="1:6" x14ac:dyDescent="0.25">
      <c r="A245" s="7">
        <v>95</v>
      </c>
      <c r="B245" s="8" t="s">
        <v>36</v>
      </c>
      <c r="C245" s="20" t="s">
        <v>10</v>
      </c>
      <c r="D245" s="21">
        <v>1</v>
      </c>
      <c r="E245" s="540"/>
      <c r="F245" s="12">
        <f>ROUND($D245*E245,2)</f>
        <v>0</v>
      </c>
    </row>
    <row r="246" spans="1:6" ht="14.25" thickBot="1" x14ac:dyDescent="0.3">
      <c r="A246" s="24"/>
      <c r="B246" s="25"/>
      <c r="C246" s="26"/>
      <c r="D246" s="27"/>
      <c r="E246" s="538"/>
      <c r="F246" s="29"/>
    </row>
    <row r="247" spans="1:6" x14ac:dyDescent="0.25">
      <c r="A247" s="30"/>
      <c r="B247" s="31" t="s">
        <v>61</v>
      </c>
      <c r="C247" s="32"/>
      <c r="D247" s="33"/>
      <c r="E247" s="539"/>
      <c r="F247" s="14"/>
    </row>
    <row r="248" spans="1:6" x14ac:dyDescent="0.25">
      <c r="A248" s="7"/>
      <c r="B248" s="8"/>
      <c r="C248" s="20"/>
      <c r="D248" s="21"/>
      <c r="E248" s="540"/>
      <c r="F248" s="12"/>
    </row>
    <row r="249" spans="1:6" x14ac:dyDescent="0.25">
      <c r="A249" s="7"/>
      <c r="B249" s="22" t="s">
        <v>62</v>
      </c>
      <c r="C249" s="20"/>
      <c r="D249" s="13"/>
      <c r="E249" s="540"/>
      <c r="F249" s="12"/>
    </row>
    <row r="250" spans="1:6" x14ac:dyDescent="0.25">
      <c r="A250" s="7"/>
      <c r="B250" s="8"/>
      <c r="C250" s="20"/>
      <c r="D250" s="21"/>
      <c r="E250" s="540"/>
      <c r="F250" s="12"/>
    </row>
    <row r="251" spans="1:6" x14ac:dyDescent="0.25">
      <c r="A251" s="7"/>
      <c r="B251" s="22" t="s">
        <v>63</v>
      </c>
      <c r="C251" s="20"/>
      <c r="D251" s="13"/>
      <c r="E251" s="540"/>
      <c r="F251" s="12"/>
    </row>
    <row r="252" spans="1:6" x14ac:dyDescent="0.25">
      <c r="A252" s="7"/>
      <c r="B252" s="8"/>
      <c r="C252" s="20"/>
      <c r="D252" s="21"/>
      <c r="E252" s="540"/>
      <c r="F252" s="12"/>
    </row>
    <row r="253" spans="1:6" x14ac:dyDescent="0.25">
      <c r="A253" s="7"/>
      <c r="B253" s="22" t="s">
        <v>64</v>
      </c>
      <c r="C253" s="20"/>
      <c r="D253" s="13"/>
      <c r="E253" s="540"/>
      <c r="F253" s="12"/>
    </row>
    <row r="254" spans="1:6" x14ac:dyDescent="0.25">
      <c r="A254" s="7"/>
      <c r="B254" s="8"/>
      <c r="C254" s="20"/>
      <c r="D254" s="21"/>
      <c r="E254" s="540"/>
      <c r="F254" s="12"/>
    </row>
    <row r="255" spans="1:6" x14ac:dyDescent="0.25">
      <c r="A255" s="7"/>
      <c r="B255" s="18" t="s">
        <v>65</v>
      </c>
      <c r="C255" s="20"/>
      <c r="D255" s="13"/>
      <c r="E255" s="540"/>
      <c r="F255" s="12"/>
    </row>
    <row r="256" spans="1:6" x14ac:dyDescent="0.25">
      <c r="A256" s="7"/>
      <c r="B256" s="8"/>
      <c r="C256" s="20"/>
      <c r="D256" s="21"/>
      <c r="E256" s="540"/>
      <c r="F256" s="12"/>
    </row>
    <row r="257" spans="1:6" ht="54" x14ac:dyDescent="0.25">
      <c r="A257" s="7"/>
      <c r="B257" s="8" t="s">
        <v>66</v>
      </c>
      <c r="C257" s="20"/>
      <c r="D257" s="13"/>
      <c r="E257" s="540"/>
      <c r="F257" s="12"/>
    </row>
    <row r="258" spans="1:6" x14ac:dyDescent="0.25">
      <c r="A258" s="7"/>
      <c r="B258" s="8"/>
      <c r="C258" s="20"/>
      <c r="D258" s="21"/>
      <c r="E258" s="540"/>
      <c r="F258" s="12"/>
    </row>
    <row r="259" spans="1:6" x14ac:dyDescent="0.25">
      <c r="A259" s="7"/>
      <c r="B259" s="22" t="s">
        <v>67</v>
      </c>
      <c r="C259" s="20"/>
      <c r="D259" s="13"/>
      <c r="E259" s="540"/>
      <c r="F259" s="12"/>
    </row>
    <row r="260" spans="1:6" x14ac:dyDescent="0.25">
      <c r="A260" s="7"/>
      <c r="B260" s="8"/>
      <c r="C260" s="20"/>
      <c r="D260" s="21"/>
      <c r="E260" s="540"/>
      <c r="F260" s="12"/>
    </row>
    <row r="261" spans="1:6" ht="40.5" x14ac:dyDescent="0.25">
      <c r="A261" s="7">
        <v>1</v>
      </c>
      <c r="B261" s="8" t="s">
        <v>68</v>
      </c>
      <c r="C261" s="20" t="s">
        <v>555</v>
      </c>
      <c r="D261" s="21">
        <v>20</v>
      </c>
      <c r="E261" s="540"/>
      <c r="F261" s="12">
        <f>ROUND($D261*E261,2)</f>
        <v>0</v>
      </c>
    </row>
    <row r="262" spans="1:6" x14ac:dyDescent="0.25">
      <c r="A262" s="7"/>
      <c r="B262" s="8"/>
      <c r="C262" s="20"/>
      <c r="D262" s="21"/>
      <c r="E262" s="540"/>
      <c r="F262" s="12"/>
    </row>
    <row r="263" spans="1:6" ht="40.5" x14ac:dyDescent="0.25">
      <c r="A263" s="7">
        <v>2</v>
      </c>
      <c r="B263" s="8" t="s">
        <v>69</v>
      </c>
      <c r="C263" s="20" t="s">
        <v>556</v>
      </c>
      <c r="D263" s="21">
        <v>80</v>
      </c>
      <c r="E263" s="540"/>
      <c r="F263" s="12">
        <f>ROUND($D263*E263,2)</f>
        <v>0</v>
      </c>
    </row>
    <row r="264" spans="1:6" x14ac:dyDescent="0.25">
      <c r="A264" s="7"/>
      <c r="B264" s="8"/>
      <c r="C264" s="20"/>
      <c r="D264" s="21"/>
      <c r="E264" s="540"/>
      <c r="F264" s="12"/>
    </row>
    <row r="265" spans="1:6" ht="54" x14ac:dyDescent="0.25">
      <c r="A265" s="7">
        <v>3</v>
      </c>
      <c r="B265" s="8" t="s">
        <v>70</v>
      </c>
      <c r="C265" s="20" t="s">
        <v>71</v>
      </c>
      <c r="D265" s="21">
        <v>30</v>
      </c>
      <c r="E265" s="540"/>
      <c r="F265" s="12">
        <f>ROUND($D265*E265,2)</f>
        <v>0</v>
      </c>
    </row>
    <row r="266" spans="1:6" x14ac:dyDescent="0.25">
      <c r="A266" s="7"/>
      <c r="B266" s="8"/>
      <c r="C266" s="20"/>
      <c r="D266" s="21"/>
      <c r="E266" s="540"/>
      <c r="F266" s="12"/>
    </row>
    <row r="267" spans="1:6" ht="54" x14ac:dyDescent="0.25">
      <c r="A267" s="7">
        <v>4</v>
      </c>
      <c r="B267" s="8" t="s">
        <v>72</v>
      </c>
      <c r="C267" s="20" t="s">
        <v>71</v>
      </c>
      <c r="D267" s="21">
        <v>40</v>
      </c>
      <c r="E267" s="540"/>
      <c r="F267" s="12">
        <f>ROUND($D267*E267,2)</f>
        <v>0</v>
      </c>
    </row>
    <row r="268" spans="1:6" x14ac:dyDescent="0.25">
      <c r="A268" s="7"/>
      <c r="B268" s="8"/>
      <c r="C268" s="20"/>
      <c r="D268" s="21"/>
      <c r="E268" s="540"/>
      <c r="F268" s="12"/>
    </row>
    <row r="269" spans="1:6" ht="54" x14ac:dyDescent="0.25">
      <c r="A269" s="7">
        <v>5</v>
      </c>
      <c r="B269" s="8" t="s">
        <v>73</v>
      </c>
      <c r="C269" s="20" t="s">
        <v>74</v>
      </c>
      <c r="D269" s="21">
        <v>3</v>
      </c>
      <c r="E269" s="540"/>
      <c r="F269" s="12">
        <f>ROUND($D269*E269,2)</f>
        <v>0</v>
      </c>
    </row>
    <row r="270" spans="1:6" x14ac:dyDescent="0.25">
      <c r="A270" s="7"/>
      <c r="B270" s="8"/>
      <c r="C270" s="20"/>
      <c r="D270" s="21"/>
      <c r="E270" s="540"/>
      <c r="F270" s="12"/>
    </row>
    <row r="271" spans="1:6" ht="67.5" x14ac:dyDescent="0.25">
      <c r="A271" s="7">
        <v>6</v>
      </c>
      <c r="B271" s="8" t="s">
        <v>75</v>
      </c>
      <c r="C271" s="20" t="s">
        <v>74</v>
      </c>
      <c r="D271" s="21">
        <v>2</v>
      </c>
      <c r="E271" s="540"/>
      <c r="F271" s="12">
        <f>ROUND($D271*E271,2)</f>
        <v>0</v>
      </c>
    </row>
    <row r="272" spans="1:6" ht="14.25" thickBot="1" x14ac:dyDescent="0.3">
      <c r="A272" s="24"/>
      <c r="B272" s="25"/>
      <c r="C272" s="26"/>
      <c r="D272" s="27"/>
      <c r="E272" s="538"/>
      <c r="F272" s="29"/>
    </row>
    <row r="273" spans="1:6" x14ac:dyDescent="0.25">
      <c r="A273" s="30"/>
      <c r="B273" s="31" t="s">
        <v>61</v>
      </c>
      <c r="C273" s="32"/>
      <c r="D273" s="33"/>
      <c r="E273" s="539"/>
      <c r="F273" s="14"/>
    </row>
    <row r="274" spans="1:6" x14ac:dyDescent="0.25">
      <c r="A274" s="7"/>
      <c r="B274" s="8"/>
      <c r="C274" s="20"/>
      <c r="D274" s="21"/>
      <c r="E274" s="540"/>
      <c r="F274" s="12"/>
    </row>
    <row r="275" spans="1:6" x14ac:dyDescent="0.25">
      <c r="A275" s="7"/>
      <c r="B275" s="22" t="s">
        <v>76</v>
      </c>
      <c r="C275" s="20"/>
      <c r="D275" s="13"/>
      <c r="E275" s="540"/>
      <c r="F275" s="12"/>
    </row>
    <row r="276" spans="1:6" x14ac:dyDescent="0.25">
      <c r="A276" s="7"/>
      <c r="B276" s="8"/>
      <c r="C276" s="20"/>
      <c r="D276" s="21"/>
      <c r="E276" s="540"/>
      <c r="F276" s="12"/>
    </row>
    <row r="277" spans="1:6" x14ac:dyDescent="0.25">
      <c r="A277" s="7"/>
      <c r="B277" s="22" t="s">
        <v>77</v>
      </c>
      <c r="C277" s="20"/>
      <c r="D277" s="13"/>
      <c r="E277" s="540"/>
      <c r="F277" s="12"/>
    </row>
    <row r="278" spans="1:6" x14ac:dyDescent="0.25">
      <c r="A278" s="7"/>
      <c r="B278" s="8"/>
      <c r="C278" s="20"/>
      <c r="D278" s="21"/>
      <c r="E278" s="540"/>
      <c r="F278" s="12"/>
    </row>
    <row r="279" spans="1:6" x14ac:dyDescent="0.25">
      <c r="A279" s="7"/>
      <c r="B279" s="22" t="s">
        <v>64</v>
      </c>
      <c r="C279" s="20"/>
      <c r="D279" s="13"/>
      <c r="E279" s="540"/>
      <c r="F279" s="12"/>
    </row>
    <row r="280" spans="1:6" x14ac:dyDescent="0.25">
      <c r="A280" s="7"/>
      <c r="B280" s="8"/>
      <c r="C280" s="20"/>
      <c r="D280" s="21"/>
      <c r="E280" s="540"/>
      <c r="F280" s="12"/>
    </row>
    <row r="281" spans="1:6" x14ac:dyDescent="0.25">
      <c r="A281" s="7"/>
      <c r="B281" s="18" t="s">
        <v>65</v>
      </c>
      <c r="C281" s="20"/>
      <c r="D281" s="13"/>
      <c r="E281" s="540"/>
      <c r="F281" s="12"/>
    </row>
    <row r="282" spans="1:6" x14ac:dyDescent="0.25">
      <c r="A282" s="7"/>
      <c r="B282" s="8"/>
      <c r="C282" s="20"/>
      <c r="D282" s="21"/>
      <c r="E282" s="540"/>
      <c r="F282" s="12"/>
    </row>
    <row r="283" spans="1:6" ht="54" x14ac:dyDescent="0.25">
      <c r="A283" s="7"/>
      <c r="B283" s="8" t="s">
        <v>66</v>
      </c>
      <c r="C283" s="20"/>
      <c r="D283" s="13"/>
      <c r="E283" s="540"/>
      <c r="F283" s="12"/>
    </row>
    <row r="284" spans="1:6" x14ac:dyDescent="0.25">
      <c r="A284" s="7"/>
      <c r="B284" s="8"/>
      <c r="C284" s="20"/>
      <c r="D284" s="21"/>
      <c r="E284" s="540"/>
      <c r="F284" s="12"/>
    </row>
    <row r="285" spans="1:6" x14ac:dyDescent="0.25">
      <c r="A285" s="7"/>
      <c r="B285" s="22" t="s">
        <v>78</v>
      </c>
      <c r="C285" s="20"/>
      <c r="D285" s="13"/>
      <c r="E285" s="540"/>
      <c r="F285" s="12"/>
    </row>
    <row r="286" spans="1:6" x14ac:dyDescent="0.25">
      <c r="A286" s="7"/>
      <c r="B286" s="8"/>
      <c r="C286" s="20"/>
      <c r="D286" s="21"/>
      <c r="E286" s="540"/>
      <c r="F286" s="12"/>
    </row>
    <row r="287" spans="1:6" x14ac:dyDescent="0.25">
      <c r="A287" s="7"/>
      <c r="B287" s="18" t="s">
        <v>79</v>
      </c>
      <c r="C287" s="20"/>
      <c r="D287" s="13"/>
      <c r="E287" s="540"/>
      <c r="F287" s="12"/>
    </row>
    <row r="288" spans="1:6" x14ac:dyDescent="0.25">
      <c r="A288" s="7"/>
      <c r="B288" s="8"/>
      <c r="C288" s="20"/>
      <c r="D288" s="21"/>
      <c r="E288" s="540"/>
      <c r="F288" s="12"/>
    </row>
    <row r="289" spans="1:6" ht="67.5" x14ac:dyDescent="0.25">
      <c r="A289" s="7">
        <v>1</v>
      </c>
      <c r="B289" s="8" t="s">
        <v>80</v>
      </c>
      <c r="C289" s="20" t="s">
        <v>556</v>
      </c>
      <c r="D289" s="21">
        <v>4335</v>
      </c>
      <c r="E289" s="540"/>
      <c r="F289" s="12">
        <f>ROUND($D289*E289,2)</f>
        <v>0</v>
      </c>
    </row>
    <row r="290" spans="1:6" x14ac:dyDescent="0.25">
      <c r="A290" s="7"/>
      <c r="B290" s="8"/>
      <c r="C290" s="20"/>
      <c r="D290" s="21"/>
      <c r="E290" s="540"/>
      <c r="F290" s="12"/>
    </row>
    <row r="291" spans="1:6" ht="27" x14ac:dyDescent="0.25">
      <c r="A291" s="7">
        <v>2</v>
      </c>
      <c r="B291" s="8" t="s">
        <v>81</v>
      </c>
      <c r="C291" s="20" t="s">
        <v>556</v>
      </c>
      <c r="D291" s="21">
        <v>4335</v>
      </c>
      <c r="E291" s="540"/>
      <c r="F291" s="12">
        <f>ROUND($D291*E291,2)</f>
        <v>0</v>
      </c>
    </row>
    <row r="292" spans="1:6" x14ac:dyDescent="0.25">
      <c r="A292" s="7"/>
      <c r="B292" s="8"/>
      <c r="C292" s="20"/>
      <c r="D292" s="21"/>
      <c r="E292" s="540"/>
      <c r="F292" s="12"/>
    </row>
    <row r="293" spans="1:6" x14ac:dyDescent="0.25">
      <c r="A293" s="7"/>
      <c r="B293" s="22" t="s">
        <v>82</v>
      </c>
      <c r="C293" s="20"/>
      <c r="D293" s="13"/>
      <c r="E293" s="540"/>
      <c r="F293" s="12"/>
    </row>
    <row r="294" spans="1:6" x14ac:dyDescent="0.25">
      <c r="A294" s="7"/>
      <c r="B294" s="8"/>
      <c r="C294" s="20"/>
      <c r="D294" s="21"/>
      <c r="E294" s="540"/>
      <c r="F294" s="12"/>
    </row>
    <row r="295" spans="1:6" x14ac:dyDescent="0.25">
      <c r="A295" s="7"/>
      <c r="B295" s="18" t="s">
        <v>83</v>
      </c>
      <c r="C295" s="20"/>
      <c r="D295" s="13"/>
      <c r="E295" s="540"/>
      <c r="F295" s="12"/>
    </row>
    <row r="296" spans="1:6" x14ac:dyDescent="0.25">
      <c r="A296" s="7"/>
      <c r="B296" s="8"/>
      <c r="C296" s="20"/>
      <c r="D296" s="21"/>
      <c r="E296" s="540"/>
      <c r="F296" s="12"/>
    </row>
    <row r="297" spans="1:6" x14ac:dyDescent="0.25">
      <c r="A297" s="7">
        <v>3</v>
      </c>
      <c r="B297" s="8" t="s">
        <v>84</v>
      </c>
      <c r="C297" s="20" t="s">
        <v>555</v>
      </c>
      <c r="D297" s="21">
        <v>50</v>
      </c>
      <c r="E297" s="540"/>
      <c r="F297" s="12">
        <f>ROUND($D297*E297,2)</f>
        <v>0</v>
      </c>
    </row>
    <row r="298" spans="1:6" x14ac:dyDescent="0.25">
      <c r="A298" s="7"/>
      <c r="B298" s="8"/>
      <c r="C298" s="20"/>
      <c r="D298" s="21"/>
      <c r="E298" s="540"/>
      <c r="F298" s="12"/>
    </row>
    <row r="299" spans="1:6" ht="54" x14ac:dyDescent="0.25">
      <c r="A299" s="7">
        <v>4</v>
      </c>
      <c r="B299" s="8" t="s">
        <v>85</v>
      </c>
      <c r="C299" s="20" t="s">
        <v>555</v>
      </c>
      <c r="D299" s="21">
        <v>1182</v>
      </c>
      <c r="E299" s="540"/>
      <c r="F299" s="12">
        <f>ROUND($D299*E299,2)</f>
        <v>0</v>
      </c>
    </row>
    <row r="300" spans="1:6" x14ac:dyDescent="0.25">
      <c r="A300" s="7"/>
      <c r="B300" s="8"/>
      <c r="C300" s="20"/>
      <c r="D300" s="21"/>
      <c r="E300" s="540"/>
      <c r="F300" s="12"/>
    </row>
    <row r="301" spans="1:6" ht="27" x14ac:dyDescent="0.25">
      <c r="A301" s="7">
        <v>5</v>
      </c>
      <c r="B301" s="8" t="s">
        <v>86</v>
      </c>
      <c r="C301" s="20" t="s">
        <v>555</v>
      </c>
      <c r="D301" s="21">
        <v>744</v>
      </c>
      <c r="E301" s="540"/>
      <c r="F301" s="12">
        <f>ROUND($D301*E301,2)</f>
        <v>0</v>
      </c>
    </row>
    <row r="302" spans="1:6" x14ac:dyDescent="0.25">
      <c r="A302" s="7"/>
      <c r="B302" s="8"/>
      <c r="C302" s="20"/>
      <c r="D302" s="21"/>
      <c r="E302" s="540"/>
      <c r="F302" s="12"/>
    </row>
    <row r="303" spans="1:6" ht="40.5" x14ac:dyDescent="0.25">
      <c r="A303" s="7">
        <v>6</v>
      </c>
      <c r="B303" s="8" t="s">
        <v>557</v>
      </c>
      <c r="C303" s="20" t="s">
        <v>555</v>
      </c>
      <c r="D303" s="21">
        <v>744</v>
      </c>
      <c r="E303" s="540"/>
      <c r="F303" s="12">
        <f>ROUND($D303*E303,2)</f>
        <v>0</v>
      </c>
    </row>
    <row r="304" spans="1:6" x14ac:dyDescent="0.25">
      <c r="A304" s="7"/>
      <c r="B304" s="8"/>
      <c r="C304" s="20"/>
      <c r="D304" s="21"/>
      <c r="E304" s="540"/>
      <c r="F304" s="12"/>
    </row>
    <row r="305" spans="1:6" ht="40.5" x14ac:dyDescent="0.25">
      <c r="A305" s="7">
        <v>7</v>
      </c>
      <c r="B305" s="8" t="s">
        <v>87</v>
      </c>
      <c r="C305" s="20" t="s">
        <v>555</v>
      </c>
      <c r="D305" s="21">
        <v>74</v>
      </c>
      <c r="E305" s="540"/>
      <c r="F305" s="12">
        <f>ROUND($D305*E305,2)</f>
        <v>0</v>
      </c>
    </row>
    <row r="306" spans="1:6" x14ac:dyDescent="0.25">
      <c r="A306" s="7"/>
      <c r="B306" s="8"/>
      <c r="C306" s="20"/>
      <c r="D306" s="21"/>
      <c r="E306" s="540"/>
      <c r="F306" s="12"/>
    </row>
    <row r="307" spans="1:6" ht="40.5" x14ac:dyDescent="0.25">
      <c r="A307" s="7">
        <v>8</v>
      </c>
      <c r="B307" s="8" t="s">
        <v>88</v>
      </c>
      <c r="C307" s="20" t="s">
        <v>555</v>
      </c>
      <c r="D307" s="21">
        <v>37</v>
      </c>
      <c r="E307" s="540"/>
      <c r="F307" s="12">
        <f>ROUND($D307*E307,2)</f>
        <v>0</v>
      </c>
    </row>
    <row r="308" spans="1:6" x14ac:dyDescent="0.25">
      <c r="A308" s="7"/>
      <c r="B308" s="8"/>
      <c r="C308" s="20"/>
      <c r="D308" s="21"/>
      <c r="E308" s="540"/>
      <c r="F308" s="12"/>
    </row>
    <row r="309" spans="1:6" ht="27" x14ac:dyDescent="0.25">
      <c r="A309" s="7">
        <v>9</v>
      </c>
      <c r="B309" s="8" t="s">
        <v>89</v>
      </c>
      <c r="C309" s="20" t="s">
        <v>39</v>
      </c>
      <c r="D309" s="21">
        <v>1</v>
      </c>
      <c r="E309" s="540"/>
      <c r="F309" s="12">
        <f>ROUND($D309*E309,2)</f>
        <v>0</v>
      </c>
    </row>
    <row r="310" spans="1:6" x14ac:dyDescent="0.25">
      <c r="A310" s="7"/>
      <c r="B310" s="8"/>
      <c r="C310" s="20"/>
      <c r="D310" s="21"/>
      <c r="E310" s="540"/>
      <c r="F310" s="12"/>
    </row>
    <row r="311" spans="1:6" x14ac:dyDescent="0.25">
      <c r="A311" s="7"/>
      <c r="B311" s="18" t="s">
        <v>90</v>
      </c>
      <c r="C311" s="20"/>
      <c r="D311" s="13"/>
      <c r="E311" s="540"/>
      <c r="F311" s="12"/>
    </row>
    <row r="312" spans="1:6" x14ac:dyDescent="0.25">
      <c r="A312" s="7"/>
      <c r="B312" s="8"/>
      <c r="C312" s="20"/>
      <c r="D312" s="21"/>
      <c r="E312" s="540"/>
      <c r="F312" s="12"/>
    </row>
    <row r="313" spans="1:6" ht="67.5" x14ac:dyDescent="0.25">
      <c r="A313" s="7">
        <v>10</v>
      </c>
      <c r="B313" s="8" t="s">
        <v>91</v>
      </c>
      <c r="C313" s="20" t="s">
        <v>556</v>
      </c>
      <c r="D313" s="21">
        <v>3941</v>
      </c>
      <c r="E313" s="540"/>
      <c r="F313" s="12">
        <f>ROUND($D313*E313,2)</f>
        <v>0</v>
      </c>
    </row>
    <row r="314" spans="1:6" x14ac:dyDescent="0.25">
      <c r="A314" s="7"/>
      <c r="B314" s="8"/>
      <c r="C314" s="20"/>
      <c r="D314" s="21"/>
      <c r="E314" s="540"/>
      <c r="F314" s="12"/>
    </row>
    <row r="315" spans="1:6" x14ac:dyDescent="0.25">
      <c r="A315" s="7"/>
      <c r="B315" s="18" t="s">
        <v>92</v>
      </c>
      <c r="C315" s="20"/>
      <c r="D315" s="13"/>
      <c r="E315" s="540"/>
      <c r="F315" s="12"/>
    </row>
    <row r="316" spans="1:6" x14ac:dyDescent="0.25">
      <c r="A316" s="7"/>
      <c r="B316" s="8"/>
      <c r="C316" s="20"/>
      <c r="D316" s="21"/>
      <c r="E316" s="540"/>
      <c r="F316" s="12"/>
    </row>
    <row r="317" spans="1:6" ht="67.5" x14ac:dyDescent="0.25">
      <c r="A317" s="7">
        <v>11</v>
      </c>
      <c r="B317" s="8" t="s">
        <v>93</v>
      </c>
      <c r="C317" s="20" t="s">
        <v>555</v>
      </c>
      <c r="D317" s="21">
        <v>392</v>
      </c>
      <c r="E317" s="540"/>
      <c r="F317" s="12">
        <f>ROUND($D317*E317,2)</f>
        <v>0</v>
      </c>
    </row>
    <row r="318" spans="1:6" x14ac:dyDescent="0.25">
      <c r="A318" s="7"/>
      <c r="B318" s="8"/>
      <c r="C318" s="20"/>
      <c r="D318" s="21"/>
      <c r="E318" s="540"/>
      <c r="F318" s="12"/>
    </row>
    <row r="319" spans="1:6" ht="27" x14ac:dyDescent="0.25">
      <c r="A319" s="7">
        <v>12</v>
      </c>
      <c r="B319" s="8" t="s">
        <v>94</v>
      </c>
      <c r="C319" s="20" t="s">
        <v>556</v>
      </c>
      <c r="D319" s="21">
        <v>1305</v>
      </c>
      <c r="E319" s="540"/>
      <c r="F319" s="12">
        <f>ROUND($D319*E319,2)</f>
        <v>0</v>
      </c>
    </row>
    <row r="320" spans="1:6" x14ac:dyDescent="0.25">
      <c r="A320" s="7"/>
      <c r="B320" s="8"/>
      <c r="C320" s="20"/>
      <c r="D320" s="21"/>
      <c r="E320" s="540"/>
      <c r="F320" s="12"/>
    </row>
    <row r="321" spans="1:6" x14ac:dyDescent="0.25">
      <c r="A321" s="7"/>
      <c r="B321" s="18" t="s">
        <v>95</v>
      </c>
      <c r="C321" s="20"/>
      <c r="D321" s="13"/>
      <c r="E321" s="540"/>
      <c r="F321" s="12"/>
    </row>
    <row r="322" spans="1:6" x14ac:dyDescent="0.25">
      <c r="A322" s="7"/>
      <c r="B322" s="8"/>
      <c r="C322" s="20"/>
      <c r="D322" s="21"/>
      <c r="E322" s="540"/>
      <c r="F322" s="12"/>
    </row>
    <row r="323" spans="1:6" ht="54" x14ac:dyDescent="0.25">
      <c r="A323" s="7">
        <v>13</v>
      </c>
      <c r="B323" s="8" t="s">
        <v>96</v>
      </c>
      <c r="C323" s="20" t="s">
        <v>555</v>
      </c>
      <c r="D323" s="21">
        <v>469</v>
      </c>
      <c r="E323" s="540"/>
      <c r="F323" s="12">
        <f>ROUND($D323*E323,2)</f>
        <v>0</v>
      </c>
    </row>
    <row r="324" spans="1:6" x14ac:dyDescent="0.25">
      <c r="A324" s="7"/>
      <c r="B324" s="8"/>
      <c r="C324" s="20"/>
      <c r="D324" s="21"/>
      <c r="E324" s="540"/>
      <c r="F324" s="12"/>
    </row>
    <row r="325" spans="1:6" ht="54" x14ac:dyDescent="0.25">
      <c r="A325" s="7">
        <v>14</v>
      </c>
      <c r="B325" s="8" t="s">
        <v>97</v>
      </c>
      <c r="C325" s="20" t="s">
        <v>555</v>
      </c>
      <c r="D325" s="21">
        <v>50</v>
      </c>
      <c r="E325" s="540"/>
      <c r="F325" s="12">
        <f>ROUND($D325*E325,2)</f>
        <v>0</v>
      </c>
    </row>
    <row r="326" spans="1:6" x14ac:dyDescent="0.25">
      <c r="A326" s="7"/>
      <c r="B326" s="8"/>
      <c r="C326" s="20"/>
      <c r="D326" s="21"/>
      <c r="E326" s="540"/>
      <c r="F326" s="12"/>
    </row>
    <row r="327" spans="1:6" ht="40.5" x14ac:dyDescent="0.25">
      <c r="A327" s="7">
        <v>15</v>
      </c>
      <c r="B327" s="8" t="s">
        <v>98</v>
      </c>
      <c r="C327" s="20" t="s">
        <v>555</v>
      </c>
      <c r="D327" s="21">
        <v>30</v>
      </c>
      <c r="E327" s="540"/>
      <c r="F327" s="12">
        <f>ROUND($D327*E327,2)</f>
        <v>0</v>
      </c>
    </row>
    <row r="328" spans="1:6" x14ac:dyDescent="0.25">
      <c r="A328" s="7"/>
      <c r="B328" s="8"/>
      <c r="C328" s="20"/>
      <c r="D328" s="21"/>
      <c r="E328" s="540"/>
      <c r="F328" s="12"/>
    </row>
    <row r="329" spans="1:6" x14ac:dyDescent="0.25">
      <c r="A329" s="7"/>
      <c r="B329" s="18" t="s">
        <v>99</v>
      </c>
      <c r="C329" s="20"/>
      <c r="D329" s="13"/>
      <c r="E329" s="540"/>
      <c r="F329" s="12"/>
    </row>
    <row r="330" spans="1:6" x14ac:dyDescent="0.25">
      <c r="A330" s="7"/>
      <c r="B330" s="8"/>
      <c r="C330" s="20"/>
      <c r="D330" s="21"/>
      <c r="E330" s="540"/>
      <c r="F330" s="12"/>
    </row>
    <row r="331" spans="1:6" ht="27" x14ac:dyDescent="0.25">
      <c r="A331" s="7">
        <v>16</v>
      </c>
      <c r="B331" s="8" t="s">
        <v>100</v>
      </c>
      <c r="C331" s="20" t="s">
        <v>555</v>
      </c>
      <c r="D331" s="21">
        <v>50</v>
      </c>
      <c r="E331" s="540"/>
      <c r="F331" s="12">
        <f>ROUND($D331*E331,2)</f>
        <v>0</v>
      </c>
    </row>
    <row r="332" spans="1:6" x14ac:dyDescent="0.25">
      <c r="A332" s="7"/>
      <c r="B332" s="8"/>
      <c r="C332" s="20"/>
      <c r="D332" s="21"/>
      <c r="E332" s="540"/>
      <c r="F332" s="12"/>
    </row>
    <row r="333" spans="1:6" ht="27" x14ac:dyDescent="0.25">
      <c r="A333" s="7">
        <v>17</v>
      </c>
      <c r="B333" s="8" t="s">
        <v>101</v>
      </c>
      <c r="C333" s="20" t="s">
        <v>102</v>
      </c>
      <c r="D333" s="23">
        <v>3</v>
      </c>
      <c r="E333" s="540"/>
      <c r="F333" s="12">
        <f>ROUND($D333*E333,2)</f>
        <v>0</v>
      </c>
    </row>
    <row r="334" spans="1:6" x14ac:dyDescent="0.25">
      <c r="A334" s="7"/>
      <c r="B334" s="8"/>
      <c r="C334" s="20"/>
      <c r="D334" s="21"/>
      <c r="E334" s="540"/>
      <c r="F334" s="12"/>
    </row>
    <row r="335" spans="1:6" x14ac:dyDescent="0.25">
      <c r="A335" s="7"/>
      <c r="B335" s="18" t="s">
        <v>103</v>
      </c>
      <c r="C335" s="20"/>
      <c r="D335" s="13"/>
      <c r="E335" s="540"/>
      <c r="F335" s="12"/>
    </row>
    <row r="336" spans="1:6" x14ac:dyDescent="0.25">
      <c r="A336" s="7"/>
      <c r="B336" s="8"/>
      <c r="C336" s="20"/>
      <c r="D336" s="21"/>
      <c r="E336" s="540"/>
      <c r="F336" s="12"/>
    </row>
    <row r="337" spans="1:6" ht="40.5" x14ac:dyDescent="0.25">
      <c r="A337" s="7"/>
      <c r="B337" s="8" t="s">
        <v>104</v>
      </c>
      <c r="C337" s="20"/>
      <c r="D337" s="13"/>
      <c r="E337" s="540"/>
      <c r="F337" s="12"/>
    </row>
    <row r="338" spans="1:6" x14ac:dyDescent="0.25">
      <c r="A338" s="7"/>
      <c r="B338" s="8"/>
      <c r="C338" s="20"/>
      <c r="D338" s="21"/>
      <c r="E338" s="540"/>
      <c r="F338" s="12"/>
    </row>
    <row r="339" spans="1:6" x14ac:dyDescent="0.25">
      <c r="A339" s="7">
        <v>18</v>
      </c>
      <c r="B339" s="8" t="s">
        <v>105</v>
      </c>
      <c r="C339" s="20" t="s">
        <v>39</v>
      </c>
      <c r="D339" s="21">
        <v>1</v>
      </c>
      <c r="E339" s="11">
        <v>10000</v>
      </c>
      <c r="F339" s="12">
        <f>ROUND($D339*E339,2)</f>
        <v>10000</v>
      </c>
    </row>
    <row r="340" spans="1:6" ht="14.25" thickBot="1" x14ac:dyDescent="0.3">
      <c r="A340" s="24"/>
      <c r="B340" s="25"/>
      <c r="C340" s="26"/>
      <c r="D340" s="27"/>
      <c r="E340" s="538"/>
      <c r="F340" s="29"/>
    </row>
    <row r="341" spans="1:6" x14ac:dyDescent="0.25">
      <c r="A341" s="30"/>
      <c r="B341" s="31" t="s">
        <v>61</v>
      </c>
      <c r="C341" s="32"/>
      <c r="D341" s="33"/>
      <c r="E341" s="539"/>
      <c r="F341" s="14"/>
    </row>
    <row r="342" spans="1:6" x14ac:dyDescent="0.25">
      <c r="A342" s="7"/>
      <c r="B342" s="8"/>
      <c r="C342" s="20"/>
      <c r="D342" s="21"/>
      <c r="E342" s="540"/>
      <c r="F342" s="12"/>
    </row>
    <row r="343" spans="1:6" x14ac:dyDescent="0.25">
      <c r="A343" s="7"/>
      <c r="B343" s="22" t="s">
        <v>106</v>
      </c>
      <c r="C343" s="20"/>
      <c r="D343" s="13"/>
      <c r="E343" s="540"/>
      <c r="F343" s="12"/>
    </row>
    <row r="344" spans="1:6" x14ac:dyDescent="0.25">
      <c r="A344" s="7"/>
      <c r="B344" s="8"/>
      <c r="C344" s="20"/>
      <c r="D344" s="21"/>
      <c r="E344" s="540"/>
      <c r="F344" s="12"/>
    </row>
    <row r="345" spans="1:6" x14ac:dyDescent="0.25">
      <c r="A345" s="7"/>
      <c r="B345" s="22" t="s">
        <v>107</v>
      </c>
      <c r="C345" s="20"/>
      <c r="D345" s="13"/>
      <c r="E345" s="540"/>
      <c r="F345" s="12"/>
    </row>
    <row r="346" spans="1:6" x14ac:dyDescent="0.25">
      <c r="A346" s="7"/>
      <c r="B346" s="8"/>
      <c r="C346" s="20"/>
      <c r="D346" s="21"/>
      <c r="E346" s="540"/>
      <c r="F346" s="12"/>
    </row>
    <row r="347" spans="1:6" x14ac:dyDescent="0.25">
      <c r="A347" s="7"/>
      <c r="B347" s="22" t="s">
        <v>64</v>
      </c>
      <c r="C347" s="20"/>
      <c r="D347" s="13"/>
      <c r="E347" s="540"/>
      <c r="F347" s="12"/>
    </row>
    <row r="348" spans="1:6" x14ac:dyDescent="0.25">
      <c r="A348" s="7"/>
      <c r="B348" s="8"/>
      <c r="C348" s="20"/>
      <c r="D348" s="21"/>
      <c r="E348" s="540"/>
      <c r="F348" s="12"/>
    </row>
    <row r="349" spans="1:6" x14ac:dyDescent="0.25">
      <c r="A349" s="7"/>
      <c r="B349" s="18" t="s">
        <v>65</v>
      </c>
      <c r="C349" s="20"/>
      <c r="D349" s="13"/>
      <c r="E349" s="540"/>
      <c r="F349" s="12"/>
    </row>
    <row r="350" spans="1:6" x14ac:dyDescent="0.25">
      <c r="A350" s="7"/>
      <c r="B350" s="8"/>
      <c r="C350" s="20"/>
      <c r="D350" s="21"/>
      <c r="E350" s="540"/>
      <c r="F350" s="12"/>
    </row>
    <row r="351" spans="1:6" ht="54" x14ac:dyDescent="0.25">
      <c r="A351" s="7"/>
      <c r="B351" s="8" t="s">
        <v>66</v>
      </c>
      <c r="C351" s="20"/>
      <c r="D351" s="13"/>
      <c r="E351" s="540"/>
      <c r="F351" s="12"/>
    </row>
    <row r="352" spans="1:6" x14ac:dyDescent="0.25">
      <c r="A352" s="7"/>
      <c r="B352" s="8"/>
      <c r="C352" s="20"/>
      <c r="D352" s="21"/>
      <c r="E352" s="540"/>
      <c r="F352" s="12"/>
    </row>
    <row r="353" spans="1:6" x14ac:dyDescent="0.25">
      <c r="A353" s="7"/>
      <c r="B353" s="22" t="s">
        <v>108</v>
      </c>
      <c r="C353" s="20"/>
      <c r="D353" s="13"/>
      <c r="E353" s="540"/>
      <c r="F353" s="12"/>
    </row>
    <row r="354" spans="1:6" x14ac:dyDescent="0.25">
      <c r="A354" s="7"/>
      <c r="B354" s="8"/>
      <c r="C354" s="20"/>
      <c r="D354" s="21"/>
      <c r="E354" s="540"/>
      <c r="F354" s="12"/>
    </row>
    <row r="355" spans="1:6" ht="54" x14ac:dyDescent="0.25">
      <c r="A355" s="7"/>
      <c r="B355" s="8" t="s">
        <v>109</v>
      </c>
      <c r="C355" s="20"/>
      <c r="D355" s="13"/>
      <c r="E355" s="540"/>
      <c r="F355" s="12"/>
    </row>
    <row r="356" spans="1:6" x14ac:dyDescent="0.25">
      <c r="A356" s="7"/>
      <c r="B356" s="8"/>
      <c r="C356" s="20"/>
      <c r="D356" s="21"/>
      <c r="E356" s="540"/>
      <c r="F356" s="12"/>
    </row>
    <row r="357" spans="1:6" ht="40.5" x14ac:dyDescent="0.25">
      <c r="A357" s="7"/>
      <c r="B357" s="8" t="s">
        <v>110</v>
      </c>
      <c r="C357" s="20"/>
      <c r="D357" s="13"/>
      <c r="E357" s="540"/>
      <c r="F357" s="12"/>
    </row>
    <row r="358" spans="1:6" x14ac:dyDescent="0.25">
      <c r="A358" s="7"/>
      <c r="B358" s="8"/>
      <c r="C358" s="20"/>
      <c r="D358" s="21"/>
      <c r="E358" s="540"/>
      <c r="F358" s="12"/>
    </row>
    <row r="359" spans="1:6" ht="54" x14ac:dyDescent="0.25">
      <c r="A359" s="7"/>
      <c r="B359" s="8" t="s">
        <v>111</v>
      </c>
      <c r="C359" s="20"/>
      <c r="D359" s="13"/>
      <c r="E359" s="540"/>
      <c r="F359" s="12"/>
    </row>
    <row r="360" spans="1:6" x14ac:dyDescent="0.25">
      <c r="A360" s="7"/>
      <c r="B360" s="8"/>
      <c r="C360" s="20"/>
      <c r="D360" s="21"/>
      <c r="E360" s="540"/>
      <c r="F360" s="12"/>
    </row>
    <row r="361" spans="1:6" ht="27" x14ac:dyDescent="0.25">
      <c r="A361" s="7"/>
      <c r="B361" s="8" t="s">
        <v>112</v>
      </c>
      <c r="C361" s="20"/>
      <c r="D361" s="13"/>
      <c r="E361" s="540"/>
      <c r="F361" s="12"/>
    </row>
    <row r="362" spans="1:6" x14ac:dyDescent="0.25">
      <c r="A362" s="7"/>
      <c r="B362" s="8"/>
      <c r="C362" s="20"/>
      <c r="D362" s="21"/>
      <c r="E362" s="540"/>
      <c r="F362" s="12"/>
    </row>
    <row r="363" spans="1:6" ht="409.5" x14ac:dyDescent="0.25">
      <c r="A363" s="7"/>
      <c r="B363" s="8" t="s">
        <v>113</v>
      </c>
      <c r="C363" s="20"/>
      <c r="D363" s="13"/>
      <c r="E363" s="540"/>
      <c r="F363" s="12"/>
    </row>
    <row r="364" spans="1:6" x14ac:dyDescent="0.25">
      <c r="A364" s="7"/>
      <c r="B364" s="8"/>
      <c r="C364" s="20"/>
      <c r="D364" s="21"/>
      <c r="E364" s="540"/>
      <c r="F364" s="12"/>
    </row>
    <row r="365" spans="1:6" ht="26.25" x14ac:dyDescent="0.25">
      <c r="A365" s="7"/>
      <c r="B365" s="18" t="s">
        <v>114</v>
      </c>
      <c r="C365" s="20"/>
      <c r="D365" s="13"/>
      <c r="E365" s="540"/>
      <c r="F365" s="12"/>
    </row>
    <row r="366" spans="1:6" x14ac:dyDescent="0.25">
      <c r="A366" s="7"/>
      <c r="B366" s="8"/>
      <c r="C366" s="20"/>
      <c r="D366" s="21"/>
      <c r="E366" s="540"/>
      <c r="F366" s="12"/>
    </row>
    <row r="367" spans="1:6" x14ac:dyDescent="0.25">
      <c r="A367" s="7">
        <v>1</v>
      </c>
      <c r="B367" s="8" t="s">
        <v>115</v>
      </c>
      <c r="C367" s="20" t="s">
        <v>556</v>
      </c>
      <c r="D367" s="21">
        <v>2345</v>
      </c>
      <c r="E367" s="540"/>
      <c r="F367" s="12">
        <f>ROUND($D367*E367,2)</f>
        <v>0</v>
      </c>
    </row>
    <row r="368" spans="1:6" x14ac:dyDescent="0.25">
      <c r="A368" s="7"/>
      <c r="B368" s="8"/>
      <c r="C368" s="20"/>
      <c r="D368" s="21"/>
      <c r="E368" s="540"/>
      <c r="F368" s="12"/>
    </row>
    <row r="369" spans="1:6" ht="64.5" x14ac:dyDescent="0.25">
      <c r="A369" s="7"/>
      <c r="B369" s="18" t="s">
        <v>116</v>
      </c>
      <c r="C369" s="20"/>
      <c r="D369" s="13"/>
      <c r="E369" s="540"/>
      <c r="F369" s="12"/>
    </row>
    <row r="370" spans="1:6" x14ac:dyDescent="0.25">
      <c r="A370" s="7"/>
      <c r="B370" s="8"/>
      <c r="C370" s="20"/>
      <c r="D370" s="21"/>
      <c r="E370" s="540"/>
      <c r="F370" s="12"/>
    </row>
    <row r="371" spans="1:6" ht="40.5" x14ac:dyDescent="0.25">
      <c r="A371" s="7">
        <v>2</v>
      </c>
      <c r="B371" s="8" t="s">
        <v>117</v>
      </c>
      <c r="C371" s="20" t="s">
        <v>556</v>
      </c>
      <c r="D371" s="21">
        <v>1548</v>
      </c>
      <c r="E371" s="540"/>
      <c r="F371" s="12">
        <f>ROUND($D371*E371,2)</f>
        <v>0</v>
      </c>
    </row>
    <row r="372" spans="1:6" x14ac:dyDescent="0.25">
      <c r="A372" s="7"/>
      <c r="B372" s="8"/>
      <c r="C372" s="20"/>
      <c r="D372" s="21"/>
      <c r="E372" s="540"/>
      <c r="F372" s="12"/>
    </row>
    <row r="373" spans="1:6" x14ac:dyDescent="0.25">
      <c r="A373" s="7">
        <v>3</v>
      </c>
      <c r="B373" s="8" t="s">
        <v>118</v>
      </c>
      <c r="C373" s="20" t="s">
        <v>71</v>
      </c>
      <c r="D373" s="21">
        <v>35</v>
      </c>
      <c r="E373" s="540"/>
      <c r="F373" s="12">
        <f>ROUND($D373*E373,2)</f>
        <v>0</v>
      </c>
    </row>
    <row r="374" spans="1:6" x14ac:dyDescent="0.25">
      <c r="A374" s="7"/>
      <c r="B374" s="8"/>
      <c r="C374" s="20"/>
      <c r="D374" s="21"/>
      <c r="E374" s="540"/>
      <c r="F374" s="12"/>
    </row>
    <row r="375" spans="1:6" ht="64.5" x14ac:dyDescent="0.25">
      <c r="A375" s="7"/>
      <c r="B375" s="18" t="s">
        <v>119</v>
      </c>
      <c r="C375" s="20"/>
      <c r="D375" s="13"/>
      <c r="E375" s="540"/>
      <c r="F375" s="12"/>
    </row>
    <row r="376" spans="1:6" x14ac:dyDescent="0.25">
      <c r="A376" s="7"/>
      <c r="B376" s="8"/>
      <c r="C376" s="20"/>
      <c r="D376" s="21"/>
      <c r="E376" s="540"/>
      <c r="F376" s="12"/>
    </row>
    <row r="377" spans="1:6" x14ac:dyDescent="0.25">
      <c r="A377" s="7">
        <v>4</v>
      </c>
      <c r="B377" s="8" t="s">
        <v>120</v>
      </c>
      <c r="C377" s="20" t="s">
        <v>71</v>
      </c>
      <c r="D377" s="21">
        <v>816</v>
      </c>
      <c r="E377" s="540"/>
      <c r="F377" s="12">
        <f>ROUND($D377*E377,2)</f>
        <v>0</v>
      </c>
    </row>
    <row r="378" spans="1:6" x14ac:dyDescent="0.25">
      <c r="A378" s="7"/>
      <c r="B378" s="8"/>
      <c r="C378" s="20"/>
      <c r="D378" s="21"/>
      <c r="E378" s="540"/>
      <c r="F378" s="12"/>
    </row>
    <row r="379" spans="1:6" x14ac:dyDescent="0.25">
      <c r="A379" s="7">
        <v>5</v>
      </c>
      <c r="B379" s="8" t="s">
        <v>121</v>
      </c>
      <c r="C379" s="20" t="s">
        <v>71</v>
      </c>
      <c r="D379" s="21">
        <v>373</v>
      </c>
      <c r="E379" s="540"/>
      <c r="F379" s="12">
        <f>ROUND($D379*E379,2)</f>
        <v>0</v>
      </c>
    </row>
    <row r="380" spans="1:6" x14ac:dyDescent="0.25">
      <c r="A380" s="7"/>
      <c r="B380" s="8"/>
      <c r="C380" s="20"/>
      <c r="D380" s="21"/>
      <c r="E380" s="540"/>
      <c r="F380" s="12"/>
    </row>
    <row r="381" spans="1:6" x14ac:dyDescent="0.25">
      <c r="A381" s="7"/>
      <c r="B381" s="18" t="s">
        <v>122</v>
      </c>
      <c r="C381" s="20"/>
      <c r="D381" s="13"/>
      <c r="E381" s="540"/>
      <c r="F381" s="12"/>
    </row>
    <row r="382" spans="1:6" x14ac:dyDescent="0.25">
      <c r="A382" s="7"/>
      <c r="B382" s="8"/>
      <c r="C382" s="20"/>
      <c r="D382" s="21"/>
      <c r="E382" s="540"/>
      <c r="F382" s="12"/>
    </row>
    <row r="383" spans="1:6" x14ac:dyDescent="0.25">
      <c r="A383" s="7">
        <v>6</v>
      </c>
      <c r="B383" s="8" t="s">
        <v>123</v>
      </c>
      <c r="C383" s="20" t="s">
        <v>556</v>
      </c>
      <c r="D383" s="21">
        <v>134</v>
      </c>
      <c r="E383" s="540"/>
      <c r="F383" s="12">
        <f>ROUND($D383*E383,2)</f>
        <v>0</v>
      </c>
    </row>
    <row r="384" spans="1:6" x14ac:dyDescent="0.25">
      <c r="A384" s="7"/>
      <c r="B384" s="8"/>
      <c r="C384" s="20"/>
      <c r="D384" s="21"/>
      <c r="E384" s="540"/>
      <c r="F384" s="12"/>
    </row>
    <row r="385" spans="1:6" ht="40.5" x14ac:dyDescent="0.25">
      <c r="A385" s="7">
        <v>7</v>
      </c>
      <c r="B385" s="8" t="s">
        <v>124</v>
      </c>
      <c r="C385" s="20" t="s">
        <v>556</v>
      </c>
      <c r="D385" s="21">
        <v>134</v>
      </c>
      <c r="E385" s="540"/>
      <c r="F385" s="12">
        <f>ROUND($D385*E385,2)</f>
        <v>0</v>
      </c>
    </row>
    <row r="386" spans="1:6" x14ac:dyDescent="0.25">
      <c r="A386" s="7"/>
      <c r="B386" s="8"/>
      <c r="C386" s="20"/>
      <c r="D386" s="21"/>
      <c r="E386" s="540"/>
      <c r="F386" s="12"/>
    </row>
    <row r="387" spans="1:6" ht="64.5" x14ac:dyDescent="0.25">
      <c r="A387" s="7"/>
      <c r="B387" s="18" t="s">
        <v>125</v>
      </c>
      <c r="C387" s="20"/>
      <c r="D387" s="13"/>
      <c r="E387" s="540"/>
      <c r="F387" s="12"/>
    </row>
    <row r="388" spans="1:6" x14ac:dyDescent="0.25">
      <c r="A388" s="7"/>
      <c r="B388" s="8"/>
      <c r="C388" s="20"/>
      <c r="D388" s="21"/>
      <c r="E388" s="540"/>
      <c r="F388" s="12"/>
    </row>
    <row r="389" spans="1:6" ht="40.5" x14ac:dyDescent="0.25">
      <c r="A389" s="7">
        <v>8</v>
      </c>
      <c r="B389" s="8" t="s">
        <v>126</v>
      </c>
      <c r="C389" s="20" t="s">
        <v>74</v>
      </c>
      <c r="D389" s="21">
        <v>5</v>
      </c>
      <c r="E389" s="540"/>
      <c r="F389" s="12">
        <f>ROUND($D389*E389,2)</f>
        <v>0</v>
      </c>
    </row>
    <row r="390" spans="1:6" x14ac:dyDescent="0.25">
      <c r="A390" s="7"/>
      <c r="B390" s="8"/>
      <c r="C390" s="20"/>
      <c r="D390" s="21"/>
      <c r="E390" s="540"/>
      <c r="F390" s="12"/>
    </row>
    <row r="391" spans="1:6" ht="64.5" x14ac:dyDescent="0.25">
      <c r="A391" s="7"/>
      <c r="B391" s="18" t="s">
        <v>127</v>
      </c>
      <c r="C391" s="20"/>
      <c r="D391" s="13"/>
      <c r="E391" s="540"/>
      <c r="F391" s="12"/>
    </row>
    <row r="392" spans="1:6" x14ac:dyDescent="0.25">
      <c r="A392" s="7"/>
      <c r="B392" s="8"/>
      <c r="C392" s="20"/>
      <c r="D392" s="21"/>
      <c r="E392" s="540"/>
      <c r="F392" s="12"/>
    </row>
    <row r="393" spans="1:6" ht="40.5" x14ac:dyDescent="0.25">
      <c r="A393" s="7">
        <v>9</v>
      </c>
      <c r="B393" s="8" t="s">
        <v>117</v>
      </c>
      <c r="C393" s="20" t="s">
        <v>556</v>
      </c>
      <c r="D393" s="21">
        <v>2</v>
      </c>
      <c r="E393" s="540"/>
      <c r="F393" s="12">
        <f>ROUND($D393*E393,2)</f>
        <v>0</v>
      </c>
    </row>
    <row r="394" spans="1:6" x14ac:dyDescent="0.25">
      <c r="A394" s="7"/>
      <c r="B394" s="8"/>
      <c r="C394" s="20"/>
      <c r="D394" s="21"/>
      <c r="E394" s="540"/>
      <c r="F394" s="12"/>
    </row>
    <row r="395" spans="1:6" ht="64.5" x14ac:dyDescent="0.25">
      <c r="A395" s="7"/>
      <c r="B395" s="18" t="s">
        <v>128</v>
      </c>
      <c r="C395" s="20"/>
      <c r="D395" s="13"/>
      <c r="E395" s="540"/>
      <c r="F395" s="12"/>
    </row>
    <row r="396" spans="1:6" x14ac:dyDescent="0.25">
      <c r="A396" s="7"/>
      <c r="B396" s="8"/>
      <c r="C396" s="20"/>
      <c r="D396" s="21"/>
      <c r="E396" s="540"/>
      <c r="F396" s="12"/>
    </row>
    <row r="397" spans="1:6" x14ac:dyDescent="0.25">
      <c r="A397" s="7">
        <v>10</v>
      </c>
      <c r="B397" s="8" t="s">
        <v>129</v>
      </c>
      <c r="C397" s="20" t="s">
        <v>71</v>
      </c>
      <c r="D397" s="21">
        <v>5</v>
      </c>
      <c r="E397" s="540"/>
      <c r="F397" s="12">
        <f>ROUND($D397*E397,2)</f>
        <v>0</v>
      </c>
    </row>
    <row r="398" spans="1:6" x14ac:dyDescent="0.25">
      <c r="A398" s="7"/>
      <c r="B398" s="8"/>
      <c r="C398" s="20"/>
      <c r="D398" s="21"/>
      <c r="E398" s="540"/>
      <c r="F398" s="12"/>
    </row>
    <row r="399" spans="1:6" x14ac:dyDescent="0.25">
      <c r="A399" s="7"/>
      <c r="B399" s="22" t="s">
        <v>130</v>
      </c>
      <c r="C399" s="20"/>
      <c r="D399" s="13"/>
      <c r="E399" s="540"/>
      <c r="F399" s="12"/>
    </row>
    <row r="400" spans="1:6" x14ac:dyDescent="0.25">
      <c r="A400" s="7"/>
      <c r="B400" s="8"/>
      <c r="C400" s="20"/>
      <c r="D400" s="21"/>
      <c r="E400" s="540"/>
      <c r="F400" s="12"/>
    </row>
    <row r="401" spans="1:6" ht="90" x14ac:dyDescent="0.25">
      <c r="A401" s="7"/>
      <c r="B401" s="18" t="s">
        <v>131</v>
      </c>
      <c r="C401" s="20"/>
      <c r="D401" s="13"/>
      <c r="E401" s="540"/>
      <c r="F401" s="12"/>
    </row>
    <row r="402" spans="1:6" x14ac:dyDescent="0.25">
      <c r="A402" s="7"/>
      <c r="B402" s="8"/>
      <c r="C402" s="20"/>
      <c r="D402" s="21"/>
      <c r="E402" s="540"/>
      <c r="F402" s="12"/>
    </row>
    <row r="403" spans="1:6" x14ac:dyDescent="0.25">
      <c r="A403" s="7">
        <v>11</v>
      </c>
      <c r="B403" s="8" t="s">
        <v>132</v>
      </c>
      <c r="C403" s="20" t="s">
        <v>71</v>
      </c>
      <c r="D403" s="21">
        <v>150</v>
      </c>
      <c r="E403" s="540"/>
      <c r="F403" s="12">
        <f>ROUND($D403*E403,2)</f>
        <v>0</v>
      </c>
    </row>
    <row r="404" spans="1:6" x14ac:dyDescent="0.25">
      <c r="A404" s="7"/>
      <c r="B404" s="8"/>
      <c r="C404" s="20"/>
      <c r="D404" s="21"/>
      <c r="E404" s="540"/>
      <c r="F404" s="12"/>
    </row>
    <row r="405" spans="1:6" x14ac:dyDescent="0.25">
      <c r="A405" s="7">
        <v>12</v>
      </c>
      <c r="B405" s="8" t="s">
        <v>133</v>
      </c>
      <c r="C405" s="20" t="s">
        <v>71</v>
      </c>
      <c r="D405" s="21">
        <v>5</v>
      </c>
      <c r="E405" s="540"/>
      <c r="F405" s="12">
        <f>ROUND($D405*E405,2)</f>
        <v>0</v>
      </c>
    </row>
    <row r="406" spans="1:6" x14ac:dyDescent="0.25">
      <c r="A406" s="7"/>
      <c r="B406" s="8"/>
      <c r="C406" s="20"/>
      <c r="D406" s="21"/>
      <c r="E406" s="540"/>
      <c r="F406" s="12"/>
    </row>
    <row r="407" spans="1:6" ht="64.5" x14ac:dyDescent="0.25">
      <c r="A407" s="7"/>
      <c r="B407" s="18" t="s">
        <v>134</v>
      </c>
      <c r="C407" s="20"/>
      <c r="D407" s="13"/>
      <c r="E407" s="540"/>
      <c r="F407" s="12"/>
    </row>
    <row r="408" spans="1:6" x14ac:dyDescent="0.25">
      <c r="A408" s="7"/>
      <c r="B408" s="8"/>
      <c r="C408" s="20"/>
      <c r="D408" s="21"/>
      <c r="E408" s="540"/>
      <c r="F408" s="12"/>
    </row>
    <row r="409" spans="1:6" x14ac:dyDescent="0.25">
      <c r="A409" s="7">
        <v>13</v>
      </c>
      <c r="B409" s="8" t="s">
        <v>132</v>
      </c>
      <c r="C409" s="20" t="s">
        <v>71</v>
      </c>
      <c r="D409" s="21">
        <v>55</v>
      </c>
      <c r="E409" s="540"/>
      <c r="F409" s="12">
        <f>ROUND($D409*E409,2)</f>
        <v>0</v>
      </c>
    </row>
    <row r="410" spans="1:6" x14ac:dyDescent="0.25">
      <c r="A410" s="7"/>
      <c r="B410" s="8"/>
      <c r="C410" s="20"/>
      <c r="D410" s="21"/>
      <c r="E410" s="540"/>
      <c r="F410" s="12"/>
    </row>
    <row r="411" spans="1:6" x14ac:dyDescent="0.25">
      <c r="A411" s="7">
        <v>14</v>
      </c>
      <c r="B411" s="8" t="s">
        <v>133</v>
      </c>
      <c r="C411" s="20" t="s">
        <v>71</v>
      </c>
      <c r="D411" s="21">
        <v>18</v>
      </c>
      <c r="E411" s="540"/>
      <c r="F411" s="12">
        <f>ROUND($D411*E411,2)</f>
        <v>0</v>
      </c>
    </row>
    <row r="412" spans="1:6" x14ac:dyDescent="0.25">
      <c r="A412" s="7"/>
      <c r="B412" s="8"/>
      <c r="C412" s="20"/>
      <c r="D412" s="21"/>
      <c r="E412" s="540"/>
      <c r="F412" s="12"/>
    </row>
    <row r="413" spans="1:6" x14ac:dyDescent="0.25">
      <c r="A413" s="7"/>
      <c r="B413" s="18" t="s">
        <v>135</v>
      </c>
      <c r="C413" s="20"/>
      <c r="D413" s="13"/>
      <c r="E413" s="540"/>
      <c r="F413" s="12"/>
    </row>
    <row r="414" spans="1:6" x14ac:dyDescent="0.25">
      <c r="A414" s="7"/>
      <c r="B414" s="8"/>
      <c r="C414" s="20"/>
      <c r="D414" s="21"/>
      <c r="E414" s="540"/>
      <c r="F414" s="12"/>
    </row>
    <row r="415" spans="1:6" ht="121.5" x14ac:dyDescent="0.25">
      <c r="A415" s="7">
        <v>15</v>
      </c>
      <c r="B415" s="8" t="s">
        <v>136</v>
      </c>
      <c r="C415" s="20" t="s">
        <v>71</v>
      </c>
      <c r="D415" s="21">
        <v>12</v>
      </c>
      <c r="E415" s="540"/>
      <c r="F415" s="12">
        <f>ROUND($D415*E415,2)</f>
        <v>0</v>
      </c>
    </row>
    <row r="416" spans="1:6" x14ac:dyDescent="0.25">
      <c r="A416" s="7"/>
      <c r="B416" s="8"/>
      <c r="C416" s="20"/>
      <c r="D416" s="21"/>
      <c r="E416" s="540"/>
      <c r="F416" s="12"/>
    </row>
    <row r="417" spans="1:6" ht="121.5" x14ac:dyDescent="0.25">
      <c r="A417" s="7">
        <v>16</v>
      </c>
      <c r="B417" s="8" t="s">
        <v>137</v>
      </c>
      <c r="C417" s="20" t="s">
        <v>71</v>
      </c>
      <c r="D417" s="21">
        <v>816</v>
      </c>
      <c r="E417" s="540"/>
      <c r="F417" s="12">
        <f>ROUND($D417*E417,2)</f>
        <v>0</v>
      </c>
    </row>
    <row r="418" spans="1:6" x14ac:dyDescent="0.25">
      <c r="A418" s="7"/>
      <c r="B418" s="8"/>
      <c r="C418" s="20"/>
      <c r="D418" s="21"/>
      <c r="E418" s="540"/>
      <c r="F418" s="12"/>
    </row>
    <row r="419" spans="1:6" ht="121.5" x14ac:dyDescent="0.25">
      <c r="A419" s="7">
        <v>17</v>
      </c>
      <c r="B419" s="8" t="s">
        <v>138</v>
      </c>
      <c r="C419" s="20" t="s">
        <v>71</v>
      </c>
      <c r="D419" s="21">
        <v>373</v>
      </c>
      <c r="E419" s="540"/>
      <c r="F419" s="12">
        <f>ROUND($D419*E419,2)</f>
        <v>0</v>
      </c>
    </row>
    <row r="420" spans="1:6" x14ac:dyDescent="0.25">
      <c r="A420" s="7"/>
      <c r="B420" s="8"/>
      <c r="C420" s="20"/>
      <c r="D420" s="21"/>
      <c r="E420" s="540"/>
      <c r="F420" s="12"/>
    </row>
    <row r="421" spans="1:6" ht="81" x14ac:dyDescent="0.25">
      <c r="A421" s="7">
        <v>18</v>
      </c>
      <c r="B421" s="8" t="s">
        <v>139</v>
      </c>
      <c r="C421" s="20" t="s">
        <v>74</v>
      </c>
      <c r="D421" s="21">
        <v>10</v>
      </c>
      <c r="E421" s="540"/>
      <c r="F421" s="12">
        <f>ROUND($D421*E421,2)</f>
        <v>0</v>
      </c>
    </row>
    <row r="422" spans="1:6" x14ac:dyDescent="0.25">
      <c r="A422" s="7"/>
      <c r="B422" s="8"/>
      <c r="C422" s="20"/>
      <c r="D422" s="21"/>
      <c r="E422" s="540"/>
      <c r="F422" s="12"/>
    </row>
    <row r="423" spans="1:6" ht="81" x14ac:dyDescent="0.25">
      <c r="A423" s="7">
        <v>19</v>
      </c>
      <c r="B423" s="8" t="s">
        <v>140</v>
      </c>
      <c r="C423" s="20" t="s">
        <v>74</v>
      </c>
      <c r="D423" s="21">
        <v>7</v>
      </c>
      <c r="E423" s="540"/>
      <c r="F423" s="12">
        <f>ROUND($D423*E423,2)</f>
        <v>0</v>
      </c>
    </row>
    <row r="424" spans="1:6" x14ac:dyDescent="0.25">
      <c r="A424" s="7"/>
      <c r="B424" s="8"/>
      <c r="C424" s="20"/>
      <c r="D424" s="21"/>
      <c r="E424" s="540"/>
      <c r="F424" s="12"/>
    </row>
    <row r="425" spans="1:6" ht="81" x14ac:dyDescent="0.25">
      <c r="A425" s="7">
        <v>20</v>
      </c>
      <c r="B425" s="8" t="s">
        <v>141</v>
      </c>
      <c r="C425" s="20" t="s">
        <v>74</v>
      </c>
      <c r="D425" s="21">
        <v>2</v>
      </c>
      <c r="E425" s="540"/>
      <c r="F425" s="12">
        <f>ROUND($D425*E425,2)</f>
        <v>0</v>
      </c>
    </row>
    <row r="426" spans="1:6" x14ac:dyDescent="0.25">
      <c r="A426" s="7"/>
      <c r="B426" s="8"/>
      <c r="C426" s="20"/>
      <c r="D426" s="21"/>
      <c r="E426" s="540"/>
      <c r="F426" s="12"/>
    </row>
    <row r="427" spans="1:6" x14ac:dyDescent="0.25">
      <c r="A427" s="7"/>
      <c r="B427" s="22" t="s">
        <v>142</v>
      </c>
      <c r="C427" s="20"/>
      <c r="D427" s="13"/>
      <c r="E427" s="540"/>
      <c r="F427" s="12"/>
    </row>
    <row r="428" spans="1:6" x14ac:dyDescent="0.25">
      <c r="A428" s="7"/>
      <c r="B428" s="8"/>
      <c r="C428" s="20"/>
      <c r="D428" s="21"/>
      <c r="E428" s="540"/>
      <c r="F428" s="12"/>
    </row>
    <row r="429" spans="1:6" ht="90" x14ac:dyDescent="0.25">
      <c r="A429" s="7"/>
      <c r="B429" s="18" t="s">
        <v>143</v>
      </c>
      <c r="C429" s="20"/>
      <c r="D429" s="13"/>
      <c r="E429" s="540"/>
      <c r="F429" s="12"/>
    </row>
    <row r="430" spans="1:6" x14ac:dyDescent="0.25">
      <c r="A430" s="7"/>
      <c r="B430" s="8"/>
      <c r="C430" s="20"/>
      <c r="D430" s="21"/>
      <c r="E430" s="540"/>
      <c r="F430" s="12"/>
    </row>
    <row r="431" spans="1:6" ht="27" x14ac:dyDescent="0.25">
      <c r="A431" s="7">
        <v>21</v>
      </c>
      <c r="B431" s="8" t="s">
        <v>144</v>
      </c>
      <c r="C431" s="20" t="s">
        <v>71</v>
      </c>
      <c r="D431" s="21">
        <v>80</v>
      </c>
      <c r="E431" s="540"/>
      <c r="F431" s="12">
        <f>ROUND($D431*E431,2)</f>
        <v>0</v>
      </c>
    </row>
    <row r="432" spans="1:6" x14ac:dyDescent="0.25">
      <c r="A432" s="7"/>
      <c r="B432" s="8"/>
      <c r="C432" s="20"/>
      <c r="D432" s="21"/>
      <c r="E432" s="540"/>
      <c r="F432" s="12"/>
    </row>
    <row r="433" spans="1:6" x14ac:dyDescent="0.25">
      <c r="A433" s="7"/>
      <c r="B433" s="22" t="s">
        <v>145</v>
      </c>
      <c r="C433" s="20"/>
      <c r="D433" s="13"/>
      <c r="E433" s="540"/>
      <c r="F433" s="12"/>
    </row>
    <row r="434" spans="1:6" x14ac:dyDescent="0.25">
      <c r="A434" s="7"/>
      <c r="B434" s="8"/>
      <c r="C434" s="20"/>
      <c r="D434" s="21"/>
      <c r="E434" s="540"/>
      <c r="F434" s="12"/>
    </row>
    <row r="435" spans="1:6" ht="128.25" x14ac:dyDescent="0.25">
      <c r="A435" s="7"/>
      <c r="B435" s="18" t="s">
        <v>146</v>
      </c>
      <c r="C435" s="20"/>
      <c r="D435" s="13"/>
      <c r="E435" s="540"/>
      <c r="F435" s="12"/>
    </row>
    <row r="436" spans="1:6" x14ac:dyDescent="0.25">
      <c r="A436" s="7"/>
      <c r="B436" s="8"/>
      <c r="C436" s="20"/>
      <c r="D436" s="21"/>
      <c r="E436" s="540"/>
      <c r="F436" s="12"/>
    </row>
    <row r="437" spans="1:6" x14ac:dyDescent="0.25">
      <c r="A437" s="7">
        <v>22</v>
      </c>
      <c r="B437" s="8" t="s">
        <v>147</v>
      </c>
      <c r="C437" s="20" t="s">
        <v>74</v>
      </c>
      <c r="D437" s="21">
        <v>1</v>
      </c>
      <c r="E437" s="540"/>
      <c r="F437" s="12">
        <f>ROUND($D437*E437,2)</f>
        <v>0</v>
      </c>
    </row>
    <row r="438" spans="1:6" x14ac:dyDescent="0.25">
      <c r="A438" s="7"/>
      <c r="B438" s="8"/>
      <c r="C438" s="20"/>
      <c r="D438" s="21"/>
      <c r="E438" s="540"/>
      <c r="F438" s="12"/>
    </row>
    <row r="439" spans="1:6" x14ac:dyDescent="0.25">
      <c r="A439" s="7">
        <v>23</v>
      </c>
      <c r="B439" s="8" t="s">
        <v>148</v>
      </c>
      <c r="C439" s="20" t="s">
        <v>74</v>
      </c>
      <c r="D439" s="21">
        <v>1</v>
      </c>
      <c r="E439" s="540"/>
      <c r="F439" s="12">
        <f>ROUND($D439*E439,2)</f>
        <v>0</v>
      </c>
    </row>
    <row r="440" spans="1:6" x14ac:dyDescent="0.25">
      <c r="A440" s="7"/>
      <c r="B440" s="8"/>
      <c r="C440" s="20"/>
      <c r="D440" s="21"/>
      <c r="E440" s="540"/>
      <c r="F440" s="12"/>
    </row>
    <row r="441" spans="1:6" x14ac:dyDescent="0.25">
      <c r="A441" s="7"/>
      <c r="B441" s="22" t="s">
        <v>149</v>
      </c>
      <c r="C441" s="20"/>
      <c r="D441" s="13"/>
      <c r="E441" s="540"/>
      <c r="F441" s="12"/>
    </row>
    <row r="442" spans="1:6" x14ac:dyDescent="0.25">
      <c r="A442" s="7"/>
      <c r="B442" s="8"/>
      <c r="C442" s="20"/>
      <c r="D442" s="21"/>
      <c r="E442" s="540"/>
      <c r="F442" s="12"/>
    </row>
    <row r="443" spans="1:6" ht="27" x14ac:dyDescent="0.25">
      <c r="A443" s="7">
        <v>24</v>
      </c>
      <c r="B443" s="8" t="s">
        <v>1018</v>
      </c>
      <c r="C443" s="20" t="s">
        <v>39</v>
      </c>
      <c r="D443" s="21">
        <v>1</v>
      </c>
      <c r="E443" s="11">
        <v>50000</v>
      </c>
      <c r="F443" s="12">
        <f>ROUND($D443*E443,2)</f>
        <v>50000</v>
      </c>
    </row>
    <row r="444" spans="1:6" ht="14.25" thickBot="1" x14ac:dyDescent="0.3">
      <c r="A444" s="24"/>
      <c r="B444" s="25"/>
      <c r="C444" s="26"/>
      <c r="D444" s="27"/>
      <c r="E444" s="538"/>
      <c r="F444" s="29"/>
    </row>
    <row r="445" spans="1:6" x14ac:dyDescent="0.25">
      <c r="A445" s="30"/>
      <c r="B445" s="31" t="s">
        <v>61</v>
      </c>
      <c r="C445" s="32"/>
      <c r="D445" s="33"/>
      <c r="E445" s="539"/>
      <c r="F445" s="14"/>
    </row>
    <row r="446" spans="1:6" x14ac:dyDescent="0.25">
      <c r="A446" s="7"/>
      <c r="B446" s="8"/>
      <c r="C446" s="20"/>
      <c r="D446" s="21"/>
      <c r="E446" s="540"/>
      <c r="F446" s="12"/>
    </row>
    <row r="447" spans="1:6" x14ac:dyDescent="0.25">
      <c r="A447" s="7"/>
      <c r="B447" s="22" t="s">
        <v>150</v>
      </c>
      <c r="C447" s="20"/>
      <c r="D447" s="13"/>
      <c r="E447" s="540"/>
      <c r="F447" s="12"/>
    </row>
    <row r="448" spans="1:6" x14ac:dyDescent="0.25">
      <c r="A448" s="7"/>
      <c r="B448" s="8"/>
      <c r="C448" s="20"/>
      <c r="D448" s="21"/>
      <c r="E448" s="540"/>
      <c r="F448" s="12"/>
    </row>
    <row r="449" spans="1:6" x14ac:dyDescent="0.25">
      <c r="A449" s="7"/>
      <c r="B449" s="22" t="s">
        <v>151</v>
      </c>
      <c r="C449" s="20"/>
      <c r="D449" s="13"/>
      <c r="E449" s="540"/>
      <c r="F449" s="12"/>
    </row>
    <row r="450" spans="1:6" x14ac:dyDescent="0.25">
      <c r="A450" s="7"/>
      <c r="B450" s="8"/>
      <c r="C450" s="20"/>
      <c r="D450" s="21"/>
      <c r="E450" s="540"/>
      <c r="F450" s="12"/>
    </row>
    <row r="451" spans="1:6" x14ac:dyDescent="0.25">
      <c r="A451" s="7"/>
      <c r="B451" s="22" t="s">
        <v>64</v>
      </c>
      <c r="C451" s="20"/>
      <c r="D451" s="13"/>
      <c r="E451" s="540"/>
      <c r="F451" s="12"/>
    </row>
    <row r="452" spans="1:6" x14ac:dyDescent="0.25">
      <c r="A452" s="7"/>
      <c r="B452" s="8"/>
      <c r="C452" s="20"/>
      <c r="D452" s="21"/>
      <c r="E452" s="540"/>
      <c r="F452" s="12"/>
    </row>
    <row r="453" spans="1:6" x14ac:dyDescent="0.25">
      <c r="A453" s="7"/>
      <c r="B453" s="18" t="s">
        <v>65</v>
      </c>
      <c r="C453" s="20"/>
      <c r="D453" s="13"/>
      <c r="E453" s="540"/>
      <c r="F453" s="12"/>
    </row>
    <row r="454" spans="1:6" x14ac:dyDescent="0.25">
      <c r="A454" s="7"/>
      <c r="B454" s="8"/>
      <c r="C454" s="20"/>
      <c r="D454" s="21"/>
      <c r="E454" s="540"/>
      <c r="F454" s="12"/>
    </row>
    <row r="455" spans="1:6" ht="54" x14ac:dyDescent="0.25">
      <c r="A455" s="7"/>
      <c r="B455" s="8" t="s">
        <v>66</v>
      </c>
      <c r="C455" s="20"/>
      <c r="D455" s="13"/>
      <c r="E455" s="540"/>
      <c r="F455" s="12"/>
    </row>
    <row r="456" spans="1:6" x14ac:dyDescent="0.25">
      <c r="A456" s="7"/>
      <c r="B456" s="8"/>
      <c r="C456" s="20"/>
      <c r="D456" s="21"/>
      <c r="E456" s="540"/>
      <c r="F456" s="12"/>
    </row>
    <row r="457" spans="1:6" x14ac:dyDescent="0.25">
      <c r="A457" s="7"/>
      <c r="B457" s="18" t="s">
        <v>152</v>
      </c>
      <c r="C457" s="20"/>
      <c r="D457" s="13"/>
      <c r="E457" s="540"/>
      <c r="F457" s="12"/>
    </row>
    <row r="458" spans="1:6" x14ac:dyDescent="0.25">
      <c r="A458" s="7"/>
      <c r="B458" s="8"/>
      <c r="C458" s="20"/>
      <c r="D458" s="21"/>
      <c r="E458" s="540"/>
      <c r="F458" s="12"/>
    </row>
    <row r="459" spans="1:6" ht="40.5" x14ac:dyDescent="0.25">
      <c r="A459" s="7"/>
      <c r="B459" s="8" t="s">
        <v>153</v>
      </c>
      <c r="C459" s="20"/>
      <c r="D459" s="13"/>
      <c r="E459" s="540"/>
      <c r="F459" s="12"/>
    </row>
    <row r="460" spans="1:6" x14ac:dyDescent="0.25">
      <c r="A460" s="7"/>
      <c r="B460" s="8"/>
      <c r="C460" s="20"/>
      <c r="D460" s="21"/>
      <c r="E460" s="540"/>
      <c r="F460" s="12"/>
    </row>
    <row r="461" spans="1:6" x14ac:dyDescent="0.25">
      <c r="A461" s="7"/>
      <c r="B461" s="22" t="s">
        <v>154</v>
      </c>
      <c r="C461" s="20"/>
      <c r="D461" s="13"/>
      <c r="E461" s="540"/>
      <c r="F461" s="12"/>
    </row>
    <row r="462" spans="1:6" x14ac:dyDescent="0.25">
      <c r="A462" s="7"/>
      <c r="B462" s="8"/>
      <c r="C462" s="20"/>
      <c r="D462" s="21"/>
      <c r="E462" s="540"/>
      <c r="F462" s="12"/>
    </row>
    <row r="463" spans="1:6" x14ac:dyDescent="0.25">
      <c r="A463" s="7"/>
      <c r="B463" s="18" t="s">
        <v>155</v>
      </c>
      <c r="C463" s="20"/>
      <c r="D463" s="13"/>
      <c r="E463" s="540"/>
      <c r="F463" s="12"/>
    </row>
    <row r="464" spans="1:6" x14ac:dyDescent="0.25">
      <c r="A464" s="7"/>
      <c r="B464" s="8"/>
      <c r="C464" s="20"/>
      <c r="D464" s="21"/>
      <c r="E464" s="540"/>
      <c r="F464" s="12"/>
    </row>
    <row r="465" spans="1:6" ht="135" x14ac:dyDescent="0.25">
      <c r="A465" s="7">
        <v>1</v>
      </c>
      <c r="B465" s="8" t="s">
        <v>156</v>
      </c>
      <c r="C465" s="20" t="s">
        <v>71</v>
      </c>
      <c r="D465" s="21">
        <v>60</v>
      </c>
      <c r="E465" s="540"/>
      <c r="F465" s="12">
        <f>ROUND($D465*E465,2)</f>
        <v>0</v>
      </c>
    </row>
    <row r="466" spans="1:6" x14ac:dyDescent="0.25">
      <c r="A466" s="7"/>
      <c r="B466" s="8"/>
      <c r="C466" s="20"/>
      <c r="D466" s="21"/>
      <c r="E466" s="540"/>
      <c r="F466" s="12"/>
    </row>
    <row r="467" spans="1:6" ht="27" x14ac:dyDescent="0.25">
      <c r="A467" s="7">
        <v>2</v>
      </c>
      <c r="B467" s="8" t="s">
        <v>157</v>
      </c>
      <c r="C467" s="20" t="s">
        <v>71</v>
      </c>
      <c r="D467" s="21">
        <v>40</v>
      </c>
      <c r="E467" s="540"/>
      <c r="F467" s="12">
        <f>ROUND($D467*E467,2)</f>
        <v>0</v>
      </c>
    </row>
    <row r="468" spans="1:6" x14ac:dyDescent="0.25">
      <c r="A468" s="7"/>
      <c r="B468" s="8"/>
      <c r="C468" s="20"/>
      <c r="D468" s="21"/>
      <c r="E468" s="540"/>
      <c r="F468" s="12"/>
    </row>
    <row r="469" spans="1:6" ht="135" x14ac:dyDescent="0.25">
      <c r="A469" s="7">
        <v>3</v>
      </c>
      <c r="B469" s="8" t="s">
        <v>158</v>
      </c>
      <c r="C469" s="20" t="s">
        <v>71</v>
      </c>
      <c r="D469" s="21">
        <v>80</v>
      </c>
      <c r="E469" s="540"/>
      <c r="F469" s="12">
        <f>ROUND($D469*E469,2)</f>
        <v>0</v>
      </c>
    </row>
    <row r="470" spans="1:6" x14ac:dyDescent="0.25">
      <c r="A470" s="7"/>
      <c r="B470" s="8"/>
      <c r="C470" s="20"/>
      <c r="D470" s="21"/>
      <c r="E470" s="540"/>
      <c r="F470" s="12"/>
    </row>
    <row r="471" spans="1:6" ht="27" x14ac:dyDescent="0.25">
      <c r="A471" s="7">
        <v>4</v>
      </c>
      <c r="B471" s="8" t="s">
        <v>157</v>
      </c>
      <c r="C471" s="20" t="s">
        <v>71</v>
      </c>
      <c r="D471" s="21">
        <v>20</v>
      </c>
      <c r="E471" s="540"/>
      <c r="F471" s="12">
        <f>ROUND($D471*E471,2)</f>
        <v>0</v>
      </c>
    </row>
    <row r="472" spans="1:6" x14ac:dyDescent="0.25">
      <c r="A472" s="7"/>
      <c r="B472" s="8"/>
      <c r="C472" s="20"/>
      <c r="D472" s="21"/>
      <c r="E472" s="540"/>
      <c r="F472" s="12"/>
    </row>
    <row r="473" spans="1:6" ht="27" x14ac:dyDescent="0.25">
      <c r="A473" s="7">
        <v>5</v>
      </c>
      <c r="B473" s="8" t="s">
        <v>159</v>
      </c>
      <c r="C473" s="20" t="s">
        <v>555</v>
      </c>
      <c r="D473" s="21">
        <v>25</v>
      </c>
      <c r="E473" s="540"/>
      <c r="F473" s="12">
        <f>ROUND($D473*E473,2)</f>
        <v>0</v>
      </c>
    </row>
    <row r="474" spans="1:6" x14ac:dyDescent="0.25">
      <c r="A474" s="7"/>
      <c r="B474" s="8"/>
      <c r="C474" s="20"/>
      <c r="D474" s="21"/>
      <c r="E474" s="540"/>
      <c r="F474" s="12"/>
    </row>
    <row r="475" spans="1:6" x14ac:dyDescent="0.25">
      <c r="A475" s="7">
        <v>6</v>
      </c>
      <c r="B475" s="8" t="s">
        <v>160</v>
      </c>
      <c r="C475" s="20" t="s">
        <v>555</v>
      </c>
      <c r="D475" s="21">
        <v>12</v>
      </c>
      <c r="E475" s="540"/>
      <c r="F475" s="12">
        <f>ROUND($D475*E475,2)</f>
        <v>0</v>
      </c>
    </row>
    <row r="476" spans="1:6" x14ac:dyDescent="0.25">
      <c r="A476" s="7"/>
      <c r="B476" s="8"/>
      <c r="C476" s="20"/>
      <c r="D476" s="21"/>
      <c r="E476" s="540"/>
      <c r="F476" s="12"/>
    </row>
    <row r="477" spans="1:6" ht="26.25" x14ac:dyDescent="0.25">
      <c r="A477" s="7"/>
      <c r="B477" s="18" t="s">
        <v>161</v>
      </c>
      <c r="C477" s="20"/>
      <c r="D477" s="13"/>
      <c r="E477" s="540"/>
      <c r="F477" s="12"/>
    </row>
    <row r="478" spans="1:6" x14ac:dyDescent="0.25">
      <c r="A478" s="7"/>
      <c r="B478" s="8"/>
      <c r="C478" s="20"/>
      <c r="D478" s="21"/>
      <c r="E478" s="540"/>
      <c r="F478" s="12"/>
    </row>
    <row r="479" spans="1:6" ht="54" x14ac:dyDescent="0.25">
      <c r="A479" s="7">
        <v>7</v>
      </c>
      <c r="B479" s="8" t="s">
        <v>558</v>
      </c>
      <c r="C479" s="20" t="s">
        <v>555</v>
      </c>
      <c r="D479" s="21">
        <v>50</v>
      </c>
      <c r="E479" s="540"/>
      <c r="F479" s="12">
        <f>ROUND($D479*E479,2)</f>
        <v>0</v>
      </c>
    </row>
    <row r="480" spans="1:6" x14ac:dyDescent="0.25">
      <c r="A480" s="7"/>
      <c r="B480" s="8"/>
      <c r="C480" s="20"/>
      <c r="D480" s="21"/>
      <c r="E480" s="540"/>
      <c r="F480" s="12"/>
    </row>
    <row r="481" spans="1:6" ht="81" x14ac:dyDescent="0.25">
      <c r="A481" s="7">
        <v>8</v>
      </c>
      <c r="B481" s="8" t="s">
        <v>162</v>
      </c>
      <c r="C481" s="20" t="s">
        <v>556</v>
      </c>
      <c r="D481" s="21">
        <v>143</v>
      </c>
      <c r="E481" s="540"/>
      <c r="F481" s="12">
        <f>ROUND($D481*E481,2)</f>
        <v>0</v>
      </c>
    </row>
    <row r="482" spans="1:6" x14ac:dyDescent="0.25">
      <c r="A482" s="7"/>
      <c r="B482" s="8"/>
      <c r="C482" s="20"/>
      <c r="D482" s="21"/>
      <c r="E482" s="540"/>
      <c r="F482" s="12"/>
    </row>
    <row r="483" spans="1:6" ht="67.5" x14ac:dyDescent="0.25">
      <c r="A483" s="7">
        <v>9</v>
      </c>
      <c r="B483" s="8" t="s">
        <v>163</v>
      </c>
      <c r="C483" s="20" t="s">
        <v>555</v>
      </c>
      <c r="D483" s="21">
        <v>36</v>
      </c>
      <c r="E483" s="540"/>
      <c r="F483" s="12">
        <f>ROUND($D483*E483,2)</f>
        <v>0</v>
      </c>
    </row>
    <row r="484" spans="1:6" x14ac:dyDescent="0.25">
      <c r="A484" s="7"/>
      <c r="B484" s="8"/>
      <c r="C484" s="20"/>
      <c r="D484" s="21"/>
      <c r="E484" s="540"/>
      <c r="F484" s="12"/>
    </row>
    <row r="485" spans="1:6" ht="121.5" x14ac:dyDescent="0.25">
      <c r="A485" s="7">
        <v>10</v>
      </c>
      <c r="B485" s="8" t="s">
        <v>164</v>
      </c>
      <c r="C485" s="20" t="s">
        <v>71</v>
      </c>
      <c r="D485" s="21">
        <v>110</v>
      </c>
      <c r="E485" s="540"/>
      <c r="F485" s="12">
        <f>ROUND($D485*E485,2)</f>
        <v>0</v>
      </c>
    </row>
    <row r="486" spans="1:6" x14ac:dyDescent="0.25">
      <c r="A486" s="7"/>
      <c r="B486" s="8"/>
      <c r="C486" s="20"/>
      <c r="D486" s="21"/>
      <c r="E486" s="540"/>
      <c r="F486" s="12"/>
    </row>
    <row r="487" spans="1:6" x14ac:dyDescent="0.25">
      <c r="A487" s="7"/>
      <c r="B487" s="18" t="s">
        <v>165</v>
      </c>
      <c r="C487" s="20"/>
      <c r="D487" s="13"/>
      <c r="E487" s="540"/>
      <c r="F487" s="12"/>
    </row>
    <row r="488" spans="1:6" x14ac:dyDescent="0.25">
      <c r="A488" s="7"/>
      <c r="B488" s="8"/>
      <c r="C488" s="20"/>
      <c r="D488" s="21"/>
      <c r="E488" s="540"/>
      <c r="F488" s="12"/>
    </row>
    <row r="489" spans="1:6" ht="216" x14ac:dyDescent="0.25">
      <c r="A489" s="7">
        <v>11</v>
      </c>
      <c r="B489" s="8" t="s">
        <v>166</v>
      </c>
      <c r="C489" s="20" t="s">
        <v>74</v>
      </c>
      <c r="D489" s="21">
        <v>5</v>
      </c>
      <c r="E489" s="540"/>
      <c r="F489" s="12">
        <f>ROUND($D489*E489,2)</f>
        <v>0</v>
      </c>
    </row>
    <row r="490" spans="1:6" x14ac:dyDescent="0.25">
      <c r="A490" s="7"/>
      <c r="B490" s="8"/>
      <c r="C490" s="20"/>
      <c r="D490" s="21"/>
      <c r="E490" s="540"/>
      <c r="F490" s="12"/>
    </row>
    <row r="491" spans="1:6" ht="202.5" x14ac:dyDescent="0.25">
      <c r="A491" s="7">
        <v>12</v>
      </c>
      <c r="B491" s="8" t="s">
        <v>167</v>
      </c>
      <c r="C491" s="20" t="s">
        <v>74</v>
      </c>
      <c r="D491" s="21">
        <v>5</v>
      </c>
      <c r="E491" s="540"/>
      <c r="F491" s="12">
        <f>ROUND($D491*E491,2)</f>
        <v>0</v>
      </c>
    </row>
    <row r="492" spans="1:6" x14ac:dyDescent="0.25">
      <c r="A492" s="7"/>
      <c r="B492" s="8"/>
      <c r="C492" s="20"/>
      <c r="D492" s="21"/>
      <c r="E492" s="540"/>
      <c r="F492" s="12"/>
    </row>
    <row r="493" spans="1:6" ht="216" x14ac:dyDescent="0.25">
      <c r="A493" s="7">
        <v>13</v>
      </c>
      <c r="B493" s="8" t="s">
        <v>168</v>
      </c>
      <c r="C493" s="20" t="s">
        <v>74</v>
      </c>
      <c r="D493" s="21">
        <v>1</v>
      </c>
      <c r="E493" s="540"/>
      <c r="F493" s="12">
        <f>ROUND($D493*E493,2)</f>
        <v>0</v>
      </c>
    </row>
    <row r="494" spans="1:6" x14ac:dyDescent="0.25">
      <c r="A494" s="7"/>
      <c r="B494" s="8"/>
      <c r="C494" s="20"/>
      <c r="D494" s="21"/>
      <c r="E494" s="540"/>
      <c r="F494" s="12"/>
    </row>
    <row r="495" spans="1:6" ht="94.5" x14ac:dyDescent="0.25">
      <c r="A495" s="7">
        <v>14</v>
      </c>
      <c r="B495" s="8" t="s">
        <v>169</v>
      </c>
      <c r="C495" s="20" t="s">
        <v>74</v>
      </c>
      <c r="D495" s="21">
        <v>2</v>
      </c>
      <c r="E495" s="540"/>
      <c r="F495" s="12">
        <f>ROUND($D495*E495,2)</f>
        <v>0</v>
      </c>
    </row>
    <row r="496" spans="1:6" x14ac:dyDescent="0.25">
      <c r="A496" s="7"/>
      <c r="B496" s="8"/>
      <c r="C496" s="20"/>
      <c r="D496" s="21"/>
      <c r="E496" s="540"/>
      <c r="F496" s="12"/>
    </row>
    <row r="497" spans="1:6" x14ac:dyDescent="0.25">
      <c r="A497" s="7"/>
      <c r="B497" s="18" t="s">
        <v>170</v>
      </c>
      <c r="C497" s="20"/>
      <c r="D497" s="13"/>
      <c r="E497" s="540"/>
      <c r="F497" s="12"/>
    </row>
    <row r="498" spans="1:6" x14ac:dyDescent="0.25">
      <c r="A498" s="7"/>
      <c r="B498" s="8"/>
      <c r="C498" s="20"/>
      <c r="D498" s="21"/>
      <c r="E498" s="540"/>
      <c r="F498" s="12"/>
    </row>
    <row r="499" spans="1:6" ht="81" x14ac:dyDescent="0.25">
      <c r="A499" s="7">
        <v>15</v>
      </c>
      <c r="B499" s="8" t="s">
        <v>171</v>
      </c>
      <c r="C499" s="20" t="s">
        <v>74</v>
      </c>
      <c r="D499" s="21">
        <v>4</v>
      </c>
      <c r="E499" s="540"/>
      <c r="F499" s="12">
        <f>ROUND($D499*E499,2)</f>
        <v>0</v>
      </c>
    </row>
    <row r="500" spans="1:6" x14ac:dyDescent="0.25">
      <c r="A500" s="7"/>
      <c r="B500" s="8"/>
      <c r="C500" s="20"/>
      <c r="D500" s="21"/>
      <c r="E500" s="540"/>
      <c r="F500" s="12"/>
    </row>
    <row r="501" spans="1:6" ht="81" x14ac:dyDescent="0.25">
      <c r="A501" s="7">
        <v>16</v>
      </c>
      <c r="B501" s="8" t="s">
        <v>172</v>
      </c>
      <c r="C501" s="20" t="s">
        <v>74</v>
      </c>
      <c r="D501" s="21">
        <v>2</v>
      </c>
      <c r="E501" s="540"/>
      <c r="F501" s="12">
        <f>ROUND($D501*E501,2)</f>
        <v>0</v>
      </c>
    </row>
    <row r="502" spans="1:6" x14ac:dyDescent="0.25">
      <c r="A502" s="7"/>
      <c r="B502" s="8"/>
      <c r="C502" s="20"/>
      <c r="D502" s="21"/>
      <c r="E502" s="540"/>
      <c r="F502" s="12"/>
    </row>
    <row r="503" spans="1:6" x14ac:dyDescent="0.25">
      <c r="A503" s="7"/>
      <c r="B503" s="18" t="s">
        <v>173</v>
      </c>
      <c r="C503" s="20"/>
      <c r="D503" s="13"/>
      <c r="E503" s="540"/>
      <c r="F503" s="12"/>
    </row>
    <row r="504" spans="1:6" x14ac:dyDescent="0.25">
      <c r="A504" s="7"/>
      <c r="B504" s="8"/>
      <c r="C504" s="20"/>
      <c r="D504" s="21"/>
      <c r="E504" s="540"/>
      <c r="F504" s="12"/>
    </row>
    <row r="505" spans="1:6" ht="54" x14ac:dyDescent="0.25">
      <c r="A505" s="7">
        <v>17</v>
      </c>
      <c r="B505" s="8" t="s">
        <v>174</v>
      </c>
      <c r="C505" s="20" t="s">
        <v>74</v>
      </c>
      <c r="D505" s="21">
        <v>1</v>
      </c>
      <c r="E505" s="540"/>
      <c r="F505" s="12">
        <f>ROUND($D505*E505,2)</f>
        <v>0</v>
      </c>
    </row>
    <row r="506" spans="1:6" x14ac:dyDescent="0.25">
      <c r="A506" s="7"/>
      <c r="B506" s="8"/>
      <c r="C506" s="20"/>
      <c r="D506" s="21"/>
      <c r="E506" s="540"/>
      <c r="F506" s="12"/>
    </row>
    <row r="507" spans="1:6" x14ac:dyDescent="0.25">
      <c r="A507" s="7"/>
      <c r="B507" s="22" t="s">
        <v>175</v>
      </c>
      <c r="C507" s="20"/>
      <c r="D507" s="13"/>
      <c r="E507" s="540"/>
      <c r="F507" s="12"/>
    </row>
    <row r="508" spans="1:6" x14ac:dyDescent="0.25">
      <c r="A508" s="7"/>
      <c r="B508" s="8"/>
      <c r="C508" s="20"/>
      <c r="D508" s="21"/>
      <c r="E508" s="540"/>
      <c r="F508" s="12"/>
    </row>
    <row r="509" spans="1:6" ht="26.25" x14ac:dyDescent="0.25">
      <c r="A509" s="7"/>
      <c r="B509" s="18" t="s">
        <v>176</v>
      </c>
      <c r="C509" s="20"/>
      <c r="D509" s="13"/>
      <c r="E509" s="540"/>
      <c r="F509" s="12"/>
    </row>
    <row r="510" spans="1:6" x14ac:dyDescent="0.25">
      <c r="A510" s="7"/>
      <c r="B510" s="8"/>
      <c r="C510" s="20"/>
      <c r="D510" s="21"/>
      <c r="E510" s="540"/>
      <c r="F510" s="12"/>
    </row>
    <row r="511" spans="1:6" ht="94.5" x14ac:dyDescent="0.25">
      <c r="A511" s="7">
        <v>18</v>
      </c>
      <c r="B511" s="8" t="s">
        <v>177</v>
      </c>
      <c r="C511" s="20" t="s">
        <v>71</v>
      </c>
      <c r="D511" s="21">
        <v>100</v>
      </c>
      <c r="E511" s="540"/>
      <c r="F511" s="12">
        <f>ROUND($D511*E511,2)</f>
        <v>0</v>
      </c>
    </row>
    <row r="512" spans="1:6" x14ac:dyDescent="0.25">
      <c r="A512" s="7"/>
      <c r="B512" s="8"/>
      <c r="C512" s="20"/>
      <c r="D512" s="21"/>
      <c r="E512" s="540"/>
      <c r="F512" s="12"/>
    </row>
    <row r="513" spans="1:6" ht="94.5" x14ac:dyDescent="0.25">
      <c r="A513" s="7">
        <v>19</v>
      </c>
      <c r="B513" s="8" t="s">
        <v>178</v>
      </c>
      <c r="C513" s="20" t="s">
        <v>71</v>
      </c>
      <c r="D513" s="21">
        <v>150</v>
      </c>
      <c r="E513" s="540"/>
      <c r="F513" s="12">
        <f>ROUND($D513*E513,2)</f>
        <v>0</v>
      </c>
    </row>
    <row r="514" spans="1:6" x14ac:dyDescent="0.25">
      <c r="A514" s="7"/>
      <c r="B514" s="8"/>
      <c r="C514" s="20"/>
      <c r="D514" s="21"/>
      <c r="E514" s="540"/>
      <c r="F514" s="12"/>
    </row>
    <row r="515" spans="1:6" x14ac:dyDescent="0.25">
      <c r="A515" s="7"/>
      <c r="B515" s="18" t="s">
        <v>179</v>
      </c>
      <c r="C515" s="20"/>
      <c r="D515" s="13"/>
      <c r="E515" s="540"/>
      <c r="F515" s="12"/>
    </row>
    <row r="516" spans="1:6" x14ac:dyDescent="0.25">
      <c r="A516" s="7"/>
      <c r="B516" s="8"/>
      <c r="C516" s="20"/>
      <c r="D516" s="21"/>
      <c r="E516" s="540"/>
      <c r="F516" s="12"/>
    </row>
    <row r="517" spans="1:6" x14ac:dyDescent="0.25">
      <c r="A517" s="7">
        <v>20</v>
      </c>
      <c r="B517" s="8" t="s">
        <v>180</v>
      </c>
      <c r="C517" s="20" t="s">
        <v>74</v>
      </c>
      <c r="D517" s="21">
        <v>2</v>
      </c>
      <c r="E517" s="540"/>
      <c r="F517" s="12">
        <f>ROUND($D517*E517,2)</f>
        <v>0</v>
      </c>
    </row>
    <row r="518" spans="1:6" x14ac:dyDescent="0.25">
      <c r="A518" s="7"/>
      <c r="B518" s="8"/>
      <c r="C518" s="20"/>
      <c r="D518" s="21"/>
      <c r="E518" s="540"/>
      <c r="F518" s="12"/>
    </row>
    <row r="519" spans="1:6" x14ac:dyDescent="0.25">
      <c r="A519" s="7">
        <v>21</v>
      </c>
      <c r="B519" s="8" t="s">
        <v>181</v>
      </c>
      <c r="C519" s="20" t="s">
        <v>74</v>
      </c>
      <c r="D519" s="21">
        <v>4</v>
      </c>
      <c r="E519" s="540"/>
      <c r="F519" s="12">
        <f>ROUND($D519*E519,2)</f>
        <v>0</v>
      </c>
    </row>
    <row r="520" spans="1:6" x14ac:dyDescent="0.25">
      <c r="A520" s="7"/>
      <c r="B520" s="8"/>
      <c r="C520" s="20"/>
      <c r="D520" s="21"/>
      <c r="E520" s="540"/>
      <c r="F520" s="12"/>
    </row>
    <row r="521" spans="1:6" x14ac:dyDescent="0.25">
      <c r="A521" s="7">
        <v>22</v>
      </c>
      <c r="B521" s="8" t="s">
        <v>182</v>
      </c>
      <c r="C521" s="20" t="s">
        <v>74</v>
      </c>
      <c r="D521" s="21">
        <v>10</v>
      </c>
      <c r="E521" s="540"/>
      <c r="F521" s="12">
        <f>ROUND($D521*E521,2)</f>
        <v>0</v>
      </c>
    </row>
    <row r="522" spans="1:6" x14ac:dyDescent="0.25">
      <c r="A522" s="7"/>
      <c r="B522" s="8"/>
      <c r="C522" s="20"/>
      <c r="D522" s="21"/>
      <c r="E522" s="540"/>
      <c r="F522" s="12"/>
    </row>
    <row r="523" spans="1:6" x14ac:dyDescent="0.25">
      <c r="A523" s="7">
        <v>23</v>
      </c>
      <c r="B523" s="8" t="s">
        <v>183</v>
      </c>
      <c r="C523" s="20" t="s">
        <v>74</v>
      </c>
      <c r="D523" s="21">
        <v>5</v>
      </c>
      <c r="E523" s="540"/>
      <c r="F523" s="12">
        <f>ROUND($D523*E523,2)</f>
        <v>0</v>
      </c>
    </row>
    <row r="524" spans="1:6" x14ac:dyDescent="0.25">
      <c r="A524" s="7"/>
      <c r="B524" s="8"/>
      <c r="C524" s="20"/>
      <c r="D524" s="21"/>
      <c r="E524" s="540"/>
      <c r="F524" s="12"/>
    </row>
    <row r="525" spans="1:6" x14ac:dyDescent="0.25">
      <c r="A525" s="7">
        <v>24</v>
      </c>
      <c r="B525" s="8" t="s">
        <v>184</v>
      </c>
      <c r="C525" s="20" t="s">
        <v>74</v>
      </c>
      <c r="D525" s="21">
        <v>3</v>
      </c>
      <c r="E525" s="540"/>
      <c r="F525" s="12">
        <f>ROUND($D525*E525,2)</f>
        <v>0</v>
      </c>
    </row>
    <row r="526" spans="1:6" x14ac:dyDescent="0.25">
      <c r="A526" s="7"/>
      <c r="B526" s="8"/>
      <c r="C526" s="20"/>
      <c r="D526" s="21"/>
      <c r="E526" s="540"/>
      <c r="F526" s="12"/>
    </row>
    <row r="527" spans="1:6" x14ac:dyDescent="0.25">
      <c r="A527" s="7"/>
      <c r="B527" s="18" t="s">
        <v>185</v>
      </c>
      <c r="C527" s="20"/>
      <c r="D527" s="13"/>
      <c r="E527" s="540"/>
      <c r="F527" s="12"/>
    </row>
    <row r="528" spans="1:6" x14ac:dyDescent="0.25">
      <c r="A528" s="7"/>
      <c r="B528" s="8"/>
      <c r="C528" s="20"/>
      <c r="D528" s="21"/>
      <c r="E528" s="540"/>
      <c r="F528" s="12"/>
    </row>
    <row r="529" spans="1:6" x14ac:dyDescent="0.25">
      <c r="A529" s="7">
        <v>25</v>
      </c>
      <c r="B529" s="8" t="s">
        <v>180</v>
      </c>
      <c r="C529" s="20" t="s">
        <v>74</v>
      </c>
      <c r="D529" s="21">
        <v>3</v>
      </c>
      <c r="E529" s="540"/>
      <c r="F529" s="12">
        <f>ROUND($D529*E529,2)</f>
        <v>0</v>
      </c>
    </row>
    <row r="530" spans="1:6" x14ac:dyDescent="0.25">
      <c r="A530" s="7"/>
      <c r="B530" s="8"/>
      <c r="C530" s="20"/>
      <c r="D530" s="21"/>
      <c r="E530" s="540"/>
      <c r="F530" s="12"/>
    </row>
    <row r="531" spans="1:6" x14ac:dyDescent="0.25">
      <c r="A531" s="7">
        <v>26</v>
      </c>
      <c r="B531" s="8" t="s">
        <v>181</v>
      </c>
      <c r="C531" s="20" t="s">
        <v>74</v>
      </c>
      <c r="D531" s="21">
        <v>6</v>
      </c>
      <c r="E531" s="540"/>
      <c r="F531" s="12">
        <f>ROUND($D531*E531,2)</f>
        <v>0</v>
      </c>
    </row>
    <row r="532" spans="1:6" x14ac:dyDescent="0.25">
      <c r="A532" s="7"/>
      <c r="B532" s="8"/>
      <c r="C532" s="20"/>
      <c r="D532" s="21"/>
      <c r="E532" s="540"/>
      <c r="F532" s="12"/>
    </row>
    <row r="533" spans="1:6" x14ac:dyDescent="0.25">
      <c r="A533" s="7">
        <v>27</v>
      </c>
      <c r="B533" s="8" t="s">
        <v>182</v>
      </c>
      <c r="C533" s="20" t="s">
        <v>74</v>
      </c>
      <c r="D533" s="21">
        <v>12</v>
      </c>
      <c r="E533" s="540"/>
      <c r="F533" s="12">
        <f>ROUND($D533*E533,2)</f>
        <v>0</v>
      </c>
    </row>
    <row r="534" spans="1:6" x14ac:dyDescent="0.25">
      <c r="A534" s="7"/>
      <c r="B534" s="8"/>
      <c r="C534" s="20"/>
      <c r="D534" s="21"/>
      <c r="E534" s="540"/>
      <c r="F534" s="12"/>
    </row>
    <row r="535" spans="1:6" x14ac:dyDescent="0.25">
      <c r="A535" s="7">
        <v>28</v>
      </c>
      <c r="B535" s="8" t="s">
        <v>183</v>
      </c>
      <c r="C535" s="20" t="s">
        <v>74</v>
      </c>
      <c r="D535" s="21">
        <v>7</v>
      </c>
      <c r="E535" s="540"/>
      <c r="F535" s="12">
        <f>ROUND($D535*E535,2)</f>
        <v>0</v>
      </c>
    </row>
    <row r="536" spans="1:6" x14ac:dyDescent="0.25">
      <c r="A536" s="7"/>
      <c r="B536" s="8"/>
      <c r="C536" s="20"/>
      <c r="D536" s="21"/>
      <c r="E536" s="540"/>
      <c r="F536" s="12"/>
    </row>
    <row r="537" spans="1:6" x14ac:dyDescent="0.25">
      <c r="A537" s="7">
        <v>29</v>
      </c>
      <c r="B537" s="8" t="s">
        <v>184</v>
      </c>
      <c r="C537" s="20" t="s">
        <v>74</v>
      </c>
      <c r="D537" s="21">
        <v>5</v>
      </c>
      <c r="E537" s="540"/>
      <c r="F537" s="12">
        <f>ROUND($D537*E537,2)</f>
        <v>0</v>
      </c>
    </row>
    <row r="538" spans="1:6" x14ac:dyDescent="0.25">
      <c r="A538" s="7"/>
      <c r="B538" s="8"/>
      <c r="C538" s="20"/>
      <c r="D538" s="21"/>
      <c r="E538" s="540"/>
      <c r="F538" s="12"/>
    </row>
    <row r="539" spans="1:6" x14ac:dyDescent="0.25">
      <c r="A539" s="7"/>
      <c r="B539" s="18" t="s">
        <v>186</v>
      </c>
      <c r="C539" s="20"/>
      <c r="D539" s="13"/>
      <c r="E539" s="540"/>
      <c r="F539" s="12"/>
    </row>
    <row r="540" spans="1:6" x14ac:dyDescent="0.25">
      <c r="A540" s="7"/>
      <c r="B540" s="8"/>
      <c r="C540" s="20"/>
      <c r="D540" s="21"/>
      <c r="E540" s="540"/>
      <c r="F540" s="12"/>
    </row>
    <row r="541" spans="1:6" ht="27" x14ac:dyDescent="0.25">
      <c r="A541" s="7">
        <v>30</v>
      </c>
      <c r="B541" s="8" t="s">
        <v>187</v>
      </c>
      <c r="C541" s="20" t="s">
        <v>555</v>
      </c>
      <c r="D541" s="21">
        <v>1</v>
      </c>
      <c r="E541" s="540"/>
      <c r="F541" s="12">
        <f>ROUND($D541*E541,2)</f>
        <v>0</v>
      </c>
    </row>
    <row r="542" spans="1:6" x14ac:dyDescent="0.25">
      <c r="A542" s="7"/>
      <c r="B542" s="8"/>
      <c r="C542" s="20"/>
      <c r="D542" s="21"/>
      <c r="E542" s="540"/>
      <c r="F542" s="12"/>
    </row>
    <row r="543" spans="1:6" x14ac:dyDescent="0.25">
      <c r="A543" s="7"/>
      <c r="B543" s="18" t="s">
        <v>188</v>
      </c>
      <c r="C543" s="20"/>
      <c r="D543" s="13"/>
      <c r="E543" s="540"/>
      <c r="F543" s="12"/>
    </row>
    <row r="544" spans="1:6" x14ac:dyDescent="0.25">
      <c r="A544" s="7"/>
      <c r="B544" s="8"/>
      <c r="C544" s="20"/>
      <c r="D544" s="21"/>
      <c r="E544" s="540"/>
      <c r="F544" s="12"/>
    </row>
    <row r="545" spans="1:6" ht="108" x14ac:dyDescent="0.25">
      <c r="A545" s="7">
        <v>31</v>
      </c>
      <c r="B545" s="8" t="s">
        <v>189</v>
      </c>
      <c r="C545" s="20" t="s">
        <v>74</v>
      </c>
      <c r="D545" s="21">
        <v>2</v>
      </c>
      <c r="E545" s="540"/>
      <c r="F545" s="12">
        <f>ROUND($D545*E545,2)</f>
        <v>0</v>
      </c>
    </row>
    <row r="546" spans="1:6" x14ac:dyDescent="0.25">
      <c r="A546" s="7"/>
      <c r="B546" s="8"/>
      <c r="C546" s="20"/>
      <c r="D546" s="21"/>
      <c r="E546" s="540"/>
      <c r="F546" s="12"/>
    </row>
    <row r="547" spans="1:6" ht="54" x14ac:dyDescent="0.25">
      <c r="A547" s="7">
        <v>32</v>
      </c>
      <c r="B547" s="8" t="s">
        <v>190</v>
      </c>
      <c r="C547" s="20" t="s">
        <v>74</v>
      </c>
      <c r="D547" s="21">
        <v>2</v>
      </c>
      <c r="E547" s="540"/>
      <c r="F547" s="12">
        <f>ROUND($D547*E547,2)</f>
        <v>0</v>
      </c>
    </row>
    <row r="548" spans="1:6" x14ac:dyDescent="0.25">
      <c r="A548" s="7"/>
      <c r="B548" s="8"/>
      <c r="C548" s="20"/>
      <c r="D548" s="21"/>
      <c r="E548" s="540"/>
      <c r="F548" s="12"/>
    </row>
    <row r="549" spans="1:6" x14ac:dyDescent="0.25">
      <c r="A549" s="7"/>
      <c r="B549" s="18" t="s">
        <v>191</v>
      </c>
      <c r="C549" s="20"/>
      <c r="D549" s="13"/>
      <c r="E549" s="540"/>
      <c r="F549" s="12"/>
    </row>
    <row r="550" spans="1:6" x14ac:dyDescent="0.25">
      <c r="A550" s="7"/>
      <c r="B550" s="8"/>
      <c r="C550" s="20"/>
      <c r="D550" s="21"/>
      <c r="E550" s="540"/>
      <c r="F550" s="12"/>
    </row>
    <row r="551" spans="1:6" ht="81" x14ac:dyDescent="0.25">
      <c r="A551" s="7">
        <v>33</v>
      </c>
      <c r="B551" s="8" t="s">
        <v>1021</v>
      </c>
      <c r="C551" s="20" t="s">
        <v>74</v>
      </c>
      <c r="D551" s="21">
        <v>2</v>
      </c>
      <c r="E551" s="540"/>
      <c r="F551" s="12">
        <f>ROUND($D551*E551,2)</f>
        <v>0</v>
      </c>
    </row>
    <row r="552" spans="1:6" x14ac:dyDescent="0.25">
      <c r="A552" s="7"/>
      <c r="B552" s="8"/>
      <c r="C552" s="20"/>
      <c r="D552" s="21"/>
      <c r="E552" s="540"/>
      <c r="F552" s="12"/>
    </row>
    <row r="553" spans="1:6" x14ac:dyDescent="0.25">
      <c r="A553" s="7"/>
      <c r="B553" s="22" t="s">
        <v>192</v>
      </c>
      <c r="C553" s="20"/>
      <c r="D553" s="13"/>
      <c r="E553" s="540"/>
      <c r="F553" s="12"/>
    </row>
    <row r="554" spans="1:6" x14ac:dyDescent="0.25">
      <c r="A554" s="7"/>
      <c r="B554" s="8"/>
      <c r="C554" s="20"/>
      <c r="D554" s="21"/>
      <c r="E554" s="540"/>
      <c r="F554" s="12"/>
    </row>
    <row r="555" spans="1:6" ht="39" x14ac:dyDescent="0.25">
      <c r="A555" s="7"/>
      <c r="B555" s="18" t="s">
        <v>193</v>
      </c>
      <c r="C555" s="20"/>
      <c r="D555" s="13"/>
      <c r="E555" s="540"/>
      <c r="F555" s="12"/>
    </row>
    <row r="556" spans="1:6" x14ac:dyDescent="0.25">
      <c r="A556" s="7"/>
      <c r="B556" s="8"/>
      <c r="C556" s="20"/>
      <c r="D556" s="21"/>
      <c r="E556" s="540"/>
      <c r="F556" s="12"/>
    </row>
    <row r="557" spans="1:6" ht="94.5" x14ac:dyDescent="0.25">
      <c r="A557" s="7">
        <v>34</v>
      </c>
      <c r="B557" s="8" t="s">
        <v>194</v>
      </c>
      <c r="C557" s="20" t="s">
        <v>71</v>
      </c>
      <c r="D557" s="21">
        <v>90</v>
      </c>
      <c r="E557" s="540"/>
      <c r="F557" s="12">
        <f>ROUND($D557*E557,2)</f>
        <v>0</v>
      </c>
    </row>
    <row r="558" spans="1:6" x14ac:dyDescent="0.25">
      <c r="A558" s="7"/>
      <c r="B558" s="8"/>
      <c r="C558" s="20"/>
      <c r="D558" s="21"/>
      <c r="E558" s="540"/>
      <c r="F558" s="12"/>
    </row>
    <row r="559" spans="1:6" ht="27" x14ac:dyDescent="0.25">
      <c r="A559" s="7">
        <v>35</v>
      </c>
      <c r="B559" s="8" t="s">
        <v>195</v>
      </c>
      <c r="C559" s="20" t="s">
        <v>71</v>
      </c>
      <c r="D559" s="21">
        <v>60</v>
      </c>
      <c r="E559" s="540"/>
      <c r="F559" s="12">
        <f>ROUND($D559*E559,2)</f>
        <v>0</v>
      </c>
    </row>
    <row r="560" spans="1:6" x14ac:dyDescent="0.25">
      <c r="A560" s="7"/>
      <c r="B560" s="8"/>
      <c r="C560" s="20"/>
      <c r="D560" s="21"/>
      <c r="E560" s="540"/>
      <c r="F560" s="12"/>
    </row>
    <row r="561" spans="1:6" x14ac:dyDescent="0.25">
      <c r="A561" s="7"/>
      <c r="B561" s="18" t="s">
        <v>196</v>
      </c>
      <c r="C561" s="20"/>
      <c r="D561" s="13"/>
      <c r="E561" s="540"/>
      <c r="F561" s="12"/>
    </row>
    <row r="562" spans="1:6" x14ac:dyDescent="0.25">
      <c r="A562" s="7"/>
      <c r="B562" s="8"/>
      <c r="C562" s="20"/>
      <c r="D562" s="21"/>
      <c r="E562" s="540"/>
      <c r="F562" s="12"/>
    </row>
    <row r="563" spans="1:6" x14ac:dyDescent="0.25">
      <c r="A563" s="7">
        <v>36</v>
      </c>
      <c r="B563" s="8" t="s">
        <v>181</v>
      </c>
      <c r="C563" s="20" t="s">
        <v>74</v>
      </c>
      <c r="D563" s="21">
        <v>7</v>
      </c>
      <c r="E563" s="540"/>
      <c r="F563" s="12">
        <f>ROUND($D563*E563,2)</f>
        <v>0</v>
      </c>
    </row>
    <row r="564" spans="1:6" x14ac:dyDescent="0.25">
      <c r="A564" s="7"/>
      <c r="B564" s="8"/>
      <c r="C564" s="20"/>
      <c r="D564" s="21"/>
      <c r="E564" s="540"/>
      <c r="F564" s="12"/>
    </row>
    <row r="565" spans="1:6" x14ac:dyDescent="0.25">
      <c r="A565" s="7">
        <v>37</v>
      </c>
      <c r="B565" s="8" t="s">
        <v>197</v>
      </c>
      <c r="C565" s="20" t="s">
        <v>74</v>
      </c>
      <c r="D565" s="21">
        <v>5</v>
      </c>
      <c r="E565" s="540"/>
      <c r="F565" s="12">
        <f>ROUND($D565*E565,2)</f>
        <v>0</v>
      </c>
    </row>
    <row r="566" spans="1:6" x14ac:dyDescent="0.25">
      <c r="A566" s="7"/>
      <c r="B566" s="8"/>
      <c r="C566" s="20"/>
      <c r="D566" s="21"/>
      <c r="E566" s="540"/>
      <c r="F566" s="12"/>
    </row>
    <row r="567" spans="1:6" x14ac:dyDescent="0.25">
      <c r="A567" s="7">
        <v>38</v>
      </c>
      <c r="B567" s="8" t="s">
        <v>183</v>
      </c>
      <c r="C567" s="20" t="s">
        <v>74</v>
      </c>
      <c r="D567" s="21">
        <v>3</v>
      </c>
      <c r="E567" s="540"/>
      <c r="F567" s="12">
        <f>ROUND($D567*E567,2)</f>
        <v>0</v>
      </c>
    </row>
    <row r="568" spans="1:6" x14ac:dyDescent="0.25">
      <c r="A568" s="7"/>
      <c r="B568" s="8"/>
      <c r="C568" s="20"/>
      <c r="D568" s="21"/>
      <c r="E568" s="540"/>
      <c r="F568" s="12"/>
    </row>
    <row r="569" spans="1:6" x14ac:dyDescent="0.25">
      <c r="A569" s="7">
        <v>39</v>
      </c>
      <c r="B569" s="8" t="s">
        <v>180</v>
      </c>
      <c r="C569" s="20" t="s">
        <v>74</v>
      </c>
      <c r="D569" s="21">
        <v>2</v>
      </c>
      <c r="E569" s="540"/>
      <c r="F569" s="12">
        <f>ROUND($D569*E569,2)</f>
        <v>0</v>
      </c>
    </row>
    <row r="570" spans="1:6" x14ac:dyDescent="0.25">
      <c r="A570" s="7"/>
      <c r="B570" s="8"/>
      <c r="C570" s="20"/>
      <c r="D570" s="21"/>
      <c r="E570" s="540"/>
      <c r="F570" s="12"/>
    </row>
    <row r="571" spans="1:6" x14ac:dyDescent="0.25">
      <c r="A571" s="7"/>
      <c r="B571" s="18" t="s">
        <v>198</v>
      </c>
      <c r="C571" s="20"/>
      <c r="D571" s="13"/>
      <c r="E571" s="540"/>
      <c r="F571" s="12"/>
    </row>
    <row r="572" spans="1:6" x14ac:dyDescent="0.25">
      <c r="A572" s="7"/>
      <c r="B572" s="8"/>
      <c r="C572" s="20"/>
      <c r="D572" s="21"/>
      <c r="E572" s="540"/>
      <c r="F572" s="12"/>
    </row>
    <row r="573" spans="1:6" ht="40.5" x14ac:dyDescent="0.25">
      <c r="A573" s="7">
        <v>40</v>
      </c>
      <c r="B573" s="8" t="s">
        <v>199</v>
      </c>
      <c r="C573" s="20" t="s">
        <v>74</v>
      </c>
      <c r="D573" s="21">
        <v>5</v>
      </c>
      <c r="E573" s="540"/>
      <c r="F573" s="12">
        <f>ROUND($D573*E573,2)</f>
        <v>0</v>
      </c>
    </row>
    <row r="574" spans="1:6" x14ac:dyDescent="0.25">
      <c r="A574" s="7"/>
      <c r="B574" s="8"/>
      <c r="C574" s="20"/>
      <c r="D574" s="21"/>
      <c r="E574" s="540"/>
      <c r="F574" s="12"/>
    </row>
    <row r="575" spans="1:6" ht="179.25" x14ac:dyDescent="0.25">
      <c r="A575" s="7"/>
      <c r="B575" s="18" t="s">
        <v>200</v>
      </c>
      <c r="C575" s="20"/>
      <c r="D575" s="13"/>
      <c r="E575" s="540"/>
      <c r="F575" s="12"/>
    </row>
    <row r="576" spans="1:6" x14ac:dyDescent="0.25">
      <c r="A576" s="7"/>
      <c r="B576" s="8"/>
      <c r="C576" s="20"/>
      <c r="D576" s="21"/>
      <c r="E576" s="540"/>
      <c r="F576" s="12"/>
    </row>
    <row r="577" spans="1:6" ht="27" x14ac:dyDescent="0.25">
      <c r="A577" s="7">
        <v>41</v>
      </c>
      <c r="B577" s="8" t="s">
        <v>201</v>
      </c>
      <c r="C577" s="20" t="s">
        <v>74</v>
      </c>
      <c r="D577" s="21">
        <v>10</v>
      </c>
      <c r="E577" s="540"/>
      <c r="F577" s="12">
        <f>ROUND($D577*E577,2)</f>
        <v>0</v>
      </c>
    </row>
    <row r="578" spans="1:6" x14ac:dyDescent="0.25">
      <c r="A578" s="7"/>
      <c r="B578" s="8"/>
      <c r="C578" s="20"/>
      <c r="D578" s="21"/>
      <c r="E578" s="540"/>
      <c r="F578" s="12"/>
    </row>
    <row r="579" spans="1:6" x14ac:dyDescent="0.25">
      <c r="A579" s="7"/>
      <c r="B579" s="18" t="s">
        <v>202</v>
      </c>
      <c r="C579" s="20"/>
      <c r="D579" s="13"/>
      <c r="E579" s="540"/>
      <c r="F579" s="12"/>
    </row>
    <row r="580" spans="1:6" x14ac:dyDescent="0.25">
      <c r="A580" s="7"/>
      <c r="B580" s="8"/>
      <c r="C580" s="20"/>
      <c r="D580" s="21"/>
      <c r="E580" s="540"/>
      <c r="F580" s="12"/>
    </row>
    <row r="581" spans="1:6" ht="94.5" x14ac:dyDescent="0.25">
      <c r="A581" s="7">
        <v>42</v>
      </c>
      <c r="B581" s="8" t="s">
        <v>203</v>
      </c>
      <c r="C581" s="20" t="s">
        <v>74</v>
      </c>
      <c r="D581" s="21">
        <v>1</v>
      </c>
      <c r="E581" s="540"/>
      <c r="F581" s="12">
        <f>ROUND($D581*E581,2)</f>
        <v>0</v>
      </c>
    </row>
    <row r="582" spans="1:6" x14ac:dyDescent="0.25">
      <c r="A582" s="7"/>
      <c r="B582" s="8"/>
      <c r="C582" s="20"/>
      <c r="D582" s="21"/>
      <c r="E582" s="540"/>
      <c r="F582" s="12"/>
    </row>
    <row r="583" spans="1:6" x14ac:dyDescent="0.25">
      <c r="A583" s="7"/>
      <c r="B583" s="18" t="s">
        <v>173</v>
      </c>
      <c r="C583" s="20"/>
      <c r="D583" s="13"/>
      <c r="E583" s="540"/>
      <c r="F583" s="12"/>
    </row>
    <row r="584" spans="1:6" x14ac:dyDescent="0.25">
      <c r="A584" s="7"/>
      <c r="B584" s="8"/>
      <c r="C584" s="20"/>
      <c r="D584" s="21"/>
      <c r="E584" s="540"/>
      <c r="F584" s="12"/>
    </row>
    <row r="585" spans="1:6" ht="54" x14ac:dyDescent="0.25">
      <c r="A585" s="7">
        <v>43</v>
      </c>
      <c r="B585" s="8" t="s">
        <v>204</v>
      </c>
      <c r="C585" s="20" t="s">
        <v>74</v>
      </c>
      <c r="D585" s="21">
        <v>1</v>
      </c>
      <c r="E585" s="540"/>
      <c r="F585" s="12">
        <f>ROUND($D585*E585,2)</f>
        <v>0</v>
      </c>
    </row>
    <row r="586" spans="1:6" ht="14.25" thickBot="1" x14ac:dyDescent="0.3">
      <c r="A586" s="24"/>
      <c r="B586" s="25"/>
      <c r="C586" s="26"/>
      <c r="D586" s="27"/>
      <c r="E586" s="538"/>
      <c r="F586" s="29"/>
    </row>
    <row r="587" spans="1:6" x14ac:dyDescent="0.25">
      <c r="A587" s="30"/>
      <c r="B587" s="31" t="s">
        <v>61</v>
      </c>
      <c r="C587" s="32"/>
      <c r="D587" s="33"/>
      <c r="E587" s="539"/>
      <c r="F587" s="14"/>
    </row>
    <row r="588" spans="1:6" x14ac:dyDescent="0.25">
      <c r="A588" s="7"/>
      <c r="B588" s="8"/>
      <c r="C588" s="20"/>
      <c r="D588" s="21"/>
      <c r="E588" s="540"/>
      <c r="F588" s="12"/>
    </row>
    <row r="589" spans="1:6" x14ac:dyDescent="0.25">
      <c r="A589" s="7"/>
      <c r="B589" s="22" t="s">
        <v>205</v>
      </c>
      <c r="C589" s="20"/>
      <c r="D589" s="13"/>
      <c r="E589" s="540"/>
      <c r="F589" s="12"/>
    </row>
    <row r="590" spans="1:6" x14ac:dyDescent="0.25">
      <c r="A590" s="7"/>
      <c r="B590" s="8"/>
      <c r="C590" s="20"/>
      <c r="D590" s="21"/>
      <c r="E590" s="540"/>
      <c r="F590" s="12"/>
    </row>
    <row r="591" spans="1:6" x14ac:dyDescent="0.25">
      <c r="A591" s="7"/>
      <c r="B591" s="22" t="s">
        <v>206</v>
      </c>
      <c r="C591" s="20"/>
      <c r="D591" s="13"/>
      <c r="E591" s="540"/>
      <c r="F591" s="12"/>
    </row>
    <row r="592" spans="1:6" x14ac:dyDescent="0.25">
      <c r="A592" s="7"/>
      <c r="B592" s="8"/>
      <c r="C592" s="20"/>
      <c r="D592" s="21"/>
      <c r="E592" s="540"/>
      <c r="F592" s="12"/>
    </row>
    <row r="593" spans="1:6" x14ac:dyDescent="0.25">
      <c r="A593" s="7"/>
      <c r="B593" s="22" t="s">
        <v>64</v>
      </c>
      <c r="C593" s="20"/>
      <c r="D593" s="13"/>
      <c r="E593" s="540"/>
      <c r="F593" s="12"/>
    </row>
    <row r="594" spans="1:6" x14ac:dyDescent="0.25">
      <c r="A594" s="7"/>
      <c r="B594" s="8"/>
      <c r="C594" s="20"/>
      <c r="D594" s="21"/>
      <c r="E594" s="540"/>
      <c r="F594" s="12"/>
    </row>
    <row r="595" spans="1:6" ht="94.5" x14ac:dyDescent="0.25">
      <c r="A595" s="7"/>
      <c r="B595" s="8" t="s">
        <v>207</v>
      </c>
      <c r="C595" s="20"/>
      <c r="D595" s="13"/>
      <c r="E595" s="540"/>
      <c r="F595" s="12"/>
    </row>
    <row r="596" spans="1:6" x14ac:dyDescent="0.25">
      <c r="A596" s="7"/>
      <c r="B596" s="8"/>
      <c r="C596" s="20"/>
      <c r="D596" s="21"/>
      <c r="E596" s="540"/>
      <c r="F596" s="12"/>
    </row>
    <row r="597" spans="1:6" x14ac:dyDescent="0.25">
      <c r="A597" s="7"/>
      <c r="B597" s="22" t="s">
        <v>208</v>
      </c>
      <c r="C597" s="20"/>
      <c r="D597" s="13"/>
      <c r="E597" s="540"/>
      <c r="F597" s="12"/>
    </row>
    <row r="598" spans="1:6" x14ac:dyDescent="0.25">
      <c r="A598" s="7"/>
      <c r="B598" s="8"/>
      <c r="C598" s="20"/>
      <c r="D598" s="21"/>
      <c r="E598" s="540"/>
      <c r="F598" s="12"/>
    </row>
    <row r="599" spans="1:6" x14ac:dyDescent="0.25">
      <c r="A599" s="7"/>
      <c r="B599" s="18" t="s">
        <v>209</v>
      </c>
      <c r="C599" s="20"/>
      <c r="D599" s="13"/>
      <c r="E599" s="540"/>
      <c r="F599" s="12"/>
    </row>
    <row r="600" spans="1:6" x14ac:dyDescent="0.25">
      <c r="A600" s="7"/>
      <c r="B600" s="8"/>
      <c r="C600" s="20"/>
      <c r="D600" s="21"/>
      <c r="E600" s="540"/>
      <c r="F600" s="12"/>
    </row>
    <row r="601" spans="1:6" ht="81" x14ac:dyDescent="0.25">
      <c r="A601" s="7">
        <v>1</v>
      </c>
      <c r="B601" s="8" t="s">
        <v>210</v>
      </c>
      <c r="C601" s="20" t="s">
        <v>74</v>
      </c>
      <c r="D601" s="21">
        <v>8</v>
      </c>
      <c r="E601" s="540"/>
      <c r="F601" s="12">
        <f>ROUND($D601*E601,2)</f>
        <v>0</v>
      </c>
    </row>
    <row r="602" spans="1:6" x14ac:dyDescent="0.25">
      <c r="A602" s="7"/>
      <c r="B602" s="8"/>
      <c r="C602" s="20"/>
      <c r="D602" s="21"/>
      <c r="E602" s="540"/>
      <c r="F602" s="12"/>
    </row>
    <row r="603" spans="1:6" ht="81" x14ac:dyDescent="0.25">
      <c r="A603" s="7">
        <v>2</v>
      </c>
      <c r="B603" s="8" t="s">
        <v>211</v>
      </c>
      <c r="C603" s="20" t="s">
        <v>74</v>
      </c>
      <c r="D603" s="21">
        <v>21</v>
      </c>
      <c r="E603" s="540"/>
      <c r="F603" s="12">
        <f>ROUND($D603*E603,2)</f>
        <v>0</v>
      </c>
    </row>
    <row r="604" spans="1:6" x14ac:dyDescent="0.25">
      <c r="A604" s="7"/>
      <c r="B604" s="8"/>
      <c r="C604" s="20"/>
      <c r="D604" s="21"/>
      <c r="E604" s="540"/>
      <c r="F604" s="12"/>
    </row>
    <row r="605" spans="1:6" x14ac:dyDescent="0.25">
      <c r="A605" s="7"/>
      <c r="B605" s="18" t="s">
        <v>212</v>
      </c>
      <c r="C605" s="20"/>
      <c r="D605" s="13"/>
      <c r="E605" s="540"/>
      <c r="F605" s="12"/>
    </row>
    <row r="606" spans="1:6" x14ac:dyDescent="0.25">
      <c r="A606" s="7"/>
      <c r="B606" s="8"/>
      <c r="C606" s="20"/>
      <c r="D606" s="21"/>
      <c r="E606" s="540"/>
      <c r="F606" s="12"/>
    </row>
    <row r="607" spans="1:6" ht="94.5" x14ac:dyDescent="0.25">
      <c r="A607" s="7">
        <v>3</v>
      </c>
      <c r="B607" s="8" t="s">
        <v>213</v>
      </c>
      <c r="C607" s="20" t="s">
        <v>74</v>
      </c>
      <c r="D607" s="21">
        <v>6</v>
      </c>
      <c r="E607" s="540"/>
      <c r="F607" s="12">
        <f>ROUND($D607*E607,2)</f>
        <v>0</v>
      </c>
    </row>
    <row r="608" spans="1:6" x14ac:dyDescent="0.25">
      <c r="A608" s="7"/>
      <c r="B608" s="8"/>
      <c r="C608" s="20"/>
      <c r="D608" s="21"/>
      <c r="E608" s="540"/>
      <c r="F608" s="12"/>
    </row>
    <row r="609" spans="1:6" ht="108" x14ac:dyDescent="0.25">
      <c r="A609" s="7">
        <v>4</v>
      </c>
      <c r="B609" s="8" t="s">
        <v>214</v>
      </c>
      <c r="C609" s="20" t="s">
        <v>74</v>
      </c>
      <c r="D609" s="21">
        <v>6</v>
      </c>
      <c r="E609" s="540"/>
      <c r="F609" s="12">
        <f>ROUND($D609*E609,2)</f>
        <v>0</v>
      </c>
    </row>
    <row r="610" spans="1:6" x14ac:dyDescent="0.25">
      <c r="A610" s="7"/>
      <c r="B610" s="8"/>
      <c r="C610" s="20"/>
      <c r="D610" s="21"/>
      <c r="E610" s="540"/>
      <c r="F610" s="12"/>
    </row>
    <row r="611" spans="1:6" x14ac:dyDescent="0.25">
      <c r="A611" s="7"/>
      <c r="B611" s="18" t="s">
        <v>215</v>
      </c>
      <c r="C611" s="20"/>
      <c r="D611" s="13"/>
      <c r="E611" s="540"/>
      <c r="F611" s="12"/>
    </row>
    <row r="612" spans="1:6" x14ac:dyDescent="0.25">
      <c r="A612" s="7"/>
      <c r="B612" s="8"/>
      <c r="C612" s="20"/>
      <c r="D612" s="21"/>
      <c r="E612" s="540"/>
      <c r="F612" s="12"/>
    </row>
    <row r="613" spans="1:6" ht="94.5" x14ac:dyDescent="0.25">
      <c r="A613" s="7">
        <v>5</v>
      </c>
      <c r="B613" s="8" t="s">
        <v>216</v>
      </c>
      <c r="C613" s="20" t="s">
        <v>74</v>
      </c>
      <c r="D613" s="21">
        <v>74</v>
      </c>
      <c r="E613" s="540"/>
      <c r="F613" s="12">
        <f>ROUND($D613*E613,2)</f>
        <v>0</v>
      </c>
    </row>
    <row r="614" spans="1:6" x14ac:dyDescent="0.25">
      <c r="A614" s="7"/>
      <c r="B614" s="8"/>
      <c r="C614" s="20"/>
      <c r="D614" s="21"/>
      <c r="E614" s="540"/>
      <c r="F614" s="12"/>
    </row>
    <row r="615" spans="1:6" ht="94.5" x14ac:dyDescent="0.25">
      <c r="A615" s="7">
        <v>6</v>
      </c>
      <c r="B615" s="8" t="s">
        <v>217</v>
      </c>
      <c r="C615" s="20" t="s">
        <v>74</v>
      </c>
      <c r="D615" s="21">
        <v>20</v>
      </c>
      <c r="E615" s="540"/>
      <c r="F615" s="12">
        <f>ROUND($D615*E615,2)</f>
        <v>0</v>
      </c>
    </row>
    <row r="616" spans="1:6" x14ac:dyDescent="0.25">
      <c r="A616" s="7"/>
      <c r="B616" s="8"/>
      <c r="C616" s="20"/>
      <c r="D616" s="21"/>
      <c r="E616" s="540"/>
      <c r="F616" s="12"/>
    </row>
    <row r="617" spans="1:6" ht="67.5" x14ac:dyDescent="0.25">
      <c r="A617" s="7">
        <v>7</v>
      </c>
      <c r="B617" s="8" t="s">
        <v>218</v>
      </c>
      <c r="C617" s="20" t="s">
        <v>74</v>
      </c>
      <c r="D617" s="21">
        <v>37</v>
      </c>
      <c r="E617" s="540"/>
      <c r="F617" s="12">
        <f>ROUND($D617*E617,2)</f>
        <v>0</v>
      </c>
    </row>
    <row r="618" spans="1:6" x14ac:dyDescent="0.25">
      <c r="A618" s="7"/>
      <c r="B618" s="8"/>
      <c r="C618" s="20"/>
      <c r="D618" s="21"/>
      <c r="E618" s="540"/>
      <c r="F618" s="12"/>
    </row>
    <row r="619" spans="1:6" ht="67.5" x14ac:dyDescent="0.25">
      <c r="A619" s="7">
        <v>8</v>
      </c>
      <c r="B619" s="8" t="s">
        <v>219</v>
      </c>
      <c r="C619" s="20" t="s">
        <v>74</v>
      </c>
      <c r="D619" s="21">
        <v>10</v>
      </c>
      <c r="E619" s="540"/>
      <c r="F619" s="12">
        <f>ROUND($D619*E619,2)</f>
        <v>0</v>
      </c>
    </row>
    <row r="620" spans="1:6" x14ac:dyDescent="0.25">
      <c r="A620" s="7"/>
      <c r="B620" s="8"/>
      <c r="C620" s="20"/>
      <c r="D620" s="21"/>
      <c r="E620" s="540"/>
      <c r="F620" s="12"/>
    </row>
    <row r="621" spans="1:6" x14ac:dyDescent="0.25">
      <c r="A621" s="7"/>
      <c r="B621" s="18" t="s">
        <v>220</v>
      </c>
      <c r="C621" s="20"/>
      <c r="D621" s="13"/>
      <c r="E621" s="540"/>
      <c r="F621" s="12"/>
    </row>
    <row r="622" spans="1:6" x14ac:dyDescent="0.25">
      <c r="A622" s="7"/>
      <c r="B622" s="8"/>
      <c r="C622" s="20"/>
      <c r="D622" s="21"/>
      <c r="E622" s="540"/>
      <c r="F622" s="12"/>
    </row>
    <row r="623" spans="1:6" ht="81" x14ac:dyDescent="0.25">
      <c r="A623" s="7">
        <v>9</v>
      </c>
      <c r="B623" s="8" t="s">
        <v>221</v>
      </c>
      <c r="C623" s="20" t="s">
        <v>74</v>
      </c>
      <c r="D623" s="21">
        <v>53</v>
      </c>
      <c r="E623" s="540"/>
      <c r="F623" s="12">
        <f>ROUND($D623*E623,2)</f>
        <v>0</v>
      </c>
    </row>
    <row r="624" spans="1:6" x14ac:dyDescent="0.25">
      <c r="A624" s="7"/>
      <c r="B624" s="8"/>
      <c r="C624" s="20"/>
      <c r="D624" s="21"/>
      <c r="E624" s="540"/>
      <c r="F624" s="12"/>
    </row>
    <row r="625" spans="1:6" ht="27" x14ac:dyDescent="0.25">
      <c r="A625" s="7">
        <v>10</v>
      </c>
      <c r="B625" s="8" t="s">
        <v>222</v>
      </c>
      <c r="C625" s="20" t="s">
        <v>556</v>
      </c>
      <c r="D625" s="21">
        <v>83</v>
      </c>
      <c r="E625" s="540"/>
      <c r="F625" s="12">
        <f>ROUND($D625*E625,2)</f>
        <v>0</v>
      </c>
    </row>
    <row r="626" spans="1:6" x14ac:dyDescent="0.25">
      <c r="A626" s="7"/>
      <c r="B626" s="8"/>
      <c r="C626" s="20"/>
      <c r="D626" s="21"/>
      <c r="E626" s="540"/>
      <c r="F626" s="12"/>
    </row>
    <row r="627" spans="1:6" ht="40.5" x14ac:dyDescent="0.25">
      <c r="A627" s="7">
        <v>11</v>
      </c>
      <c r="B627" s="8" t="s">
        <v>124</v>
      </c>
      <c r="C627" s="20" t="s">
        <v>556</v>
      </c>
      <c r="D627" s="21">
        <v>83</v>
      </c>
      <c r="E627" s="540"/>
      <c r="F627" s="12">
        <f>ROUND($D627*E627,2)</f>
        <v>0</v>
      </c>
    </row>
    <row r="628" spans="1:6" x14ac:dyDescent="0.25">
      <c r="A628" s="7"/>
      <c r="B628" s="8"/>
      <c r="C628" s="20"/>
      <c r="D628" s="21"/>
      <c r="E628" s="540"/>
      <c r="F628" s="12"/>
    </row>
    <row r="629" spans="1:6" ht="26.25" x14ac:dyDescent="0.25">
      <c r="A629" s="7"/>
      <c r="B629" s="22" t="s">
        <v>223</v>
      </c>
      <c r="C629" s="20"/>
      <c r="D629" s="13"/>
      <c r="E629" s="540"/>
      <c r="F629" s="12"/>
    </row>
    <row r="630" spans="1:6" x14ac:dyDescent="0.25">
      <c r="A630" s="7"/>
      <c r="B630" s="8"/>
      <c r="C630" s="20"/>
      <c r="D630" s="21"/>
      <c r="E630" s="540"/>
      <c r="F630" s="12"/>
    </row>
    <row r="631" spans="1:6" ht="51.75" x14ac:dyDescent="0.25">
      <c r="A631" s="7"/>
      <c r="B631" s="18" t="s">
        <v>224</v>
      </c>
      <c r="C631" s="20"/>
      <c r="D631" s="13"/>
      <c r="E631" s="540"/>
      <c r="F631" s="12"/>
    </row>
    <row r="632" spans="1:6" x14ac:dyDescent="0.25">
      <c r="A632" s="7"/>
      <c r="B632" s="8"/>
      <c r="C632" s="20"/>
      <c r="D632" s="21"/>
      <c r="E632" s="540"/>
      <c r="F632" s="12"/>
    </row>
    <row r="633" spans="1:6" x14ac:dyDescent="0.25">
      <c r="A633" s="7">
        <v>12</v>
      </c>
      <c r="B633" s="8" t="s">
        <v>225</v>
      </c>
      <c r="C633" s="20" t="s">
        <v>74</v>
      </c>
      <c r="D633" s="21">
        <v>1</v>
      </c>
      <c r="E633" s="540"/>
      <c r="F633" s="12">
        <f>ROUND($D633*E633,2)</f>
        <v>0</v>
      </c>
    </row>
    <row r="634" spans="1:6" x14ac:dyDescent="0.25">
      <c r="A634" s="7"/>
      <c r="B634" s="8"/>
      <c r="C634" s="20"/>
      <c r="D634" s="21"/>
      <c r="E634" s="540"/>
      <c r="F634" s="12"/>
    </row>
    <row r="635" spans="1:6" ht="27" x14ac:dyDescent="0.25">
      <c r="A635" s="7">
        <v>13</v>
      </c>
      <c r="B635" s="8" t="s">
        <v>226</v>
      </c>
      <c r="C635" s="20" t="s">
        <v>74</v>
      </c>
      <c r="D635" s="21">
        <v>1</v>
      </c>
      <c r="E635" s="540"/>
      <c r="F635" s="12">
        <f>ROUND($D635*E635,2)</f>
        <v>0</v>
      </c>
    </row>
    <row r="636" spans="1:6" x14ac:dyDescent="0.25">
      <c r="A636" s="7"/>
      <c r="B636" s="8"/>
      <c r="C636" s="20"/>
      <c r="D636" s="21"/>
      <c r="E636" s="540"/>
      <c r="F636" s="12"/>
    </row>
    <row r="637" spans="1:6" ht="27" x14ac:dyDescent="0.25">
      <c r="A637" s="7">
        <v>14</v>
      </c>
      <c r="B637" s="8" t="s">
        <v>227</v>
      </c>
      <c r="C637" s="20" t="s">
        <v>74</v>
      </c>
      <c r="D637" s="21">
        <v>1</v>
      </c>
      <c r="E637" s="540"/>
      <c r="F637" s="12">
        <f>ROUND($D637*E637,2)</f>
        <v>0</v>
      </c>
    </row>
    <row r="638" spans="1:6" x14ac:dyDescent="0.25">
      <c r="A638" s="7"/>
      <c r="B638" s="8"/>
      <c r="C638" s="20"/>
      <c r="D638" s="21"/>
      <c r="E638" s="540"/>
      <c r="F638" s="12"/>
    </row>
    <row r="639" spans="1:6" x14ac:dyDescent="0.25">
      <c r="A639" s="7">
        <v>15</v>
      </c>
      <c r="B639" s="8" t="s">
        <v>228</v>
      </c>
      <c r="C639" s="20" t="s">
        <v>74</v>
      </c>
      <c r="D639" s="21">
        <v>1</v>
      </c>
      <c r="E639" s="540"/>
      <c r="F639" s="12">
        <f>ROUND($D639*E639,2)</f>
        <v>0</v>
      </c>
    </row>
    <row r="640" spans="1:6" x14ac:dyDescent="0.25">
      <c r="A640" s="7"/>
      <c r="B640" s="8"/>
      <c r="C640" s="20"/>
      <c r="D640" s="21"/>
      <c r="E640" s="540"/>
      <c r="F640" s="12"/>
    </row>
    <row r="641" spans="1:6" ht="51.75" x14ac:dyDescent="0.25">
      <c r="A641" s="7"/>
      <c r="B641" s="18" t="s">
        <v>229</v>
      </c>
      <c r="C641" s="20"/>
      <c r="D641" s="13"/>
      <c r="E641" s="540"/>
      <c r="F641" s="12"/>
    </row>
    <row r="642" spans="1:6" x14ac:dyDescent="0.25">
      <c r="A642" s="7"/>
      <c r="B642" s="8"/>
      <c r="C642" s="20"/>
      <c r="D642" s="21"/>
      <c r="E642" s="540"/>
      <c r="F642" s="12"/>
    </row>
    <row r="643" spans="1:6" x14ac:dyDescent="0.25">
      <c r="A643" s="7">
        <v>16</v>
      </c>
      <c r="B643" s="8" t="s">
        <v>230</v>
      </c>
      <c r="C643" s="20" t="s">
        <v>74</v>
      </c>
      <c r="D643" s="21">
        <v>1</v>
      </c>
      <c r="E643" s="540"/>
      <c r="F643" s="12">
        <f>ROUND($D643*E643,2)</f>
        <v>0</v>
      </c>
    </row>
    <row r="644" spans="1:6" x14ac:dyDescent="0.25">
      <c r="A644" s="7"/>
      <c r="B644" s="8"/>
      <c r="C644" s="20"/>
      <c r="D644" s="21"/>
      <c r="E644" s="540"/>
      <c r="F644" s="12"/>
    </row>
    <row r="645" spans="1:6" x14ac:dyDescent="0.25">
      <c r="A645" s="7">
        <v>17</v>
      </c>
      <c r="B645" s="8" t="s">
        <v>231</v>
      </c>
      <c r="C645" s="20" t="s">
        <v>74</v>
      </c>
      <c r="D645" s="21">
        <v>1</v>
      </c>
      <c r="E645" s="540"/>
      <c r="F645" s="12">
        <f>ROUND($D645*E645,2)</f>
        <v>0</v>
      </c>
    </row>
    <row r="646" spans="1:6" x14ac:dyDescent="0.25">
      <c r="A646" s="7"/>
      <c r="B646" s="8"/>
      <c r="C646" s="20"/>
      <c r="D646" s="21"/>
      <c r="E646" s="540"/>
      <c r="F646" s="12"/>
    </row>
    <row r="647" spans="1:6" x14ac:dyDescent="0.25">
      <c r="A647" s="7">
        <v>18</v>
      </c>
      <c r="B647" s="8" t="s">
        <v>232</v>
      </c>
      <c r="C647" s="20" t="s">
        <v>74</v>
      </c>
      <c r="D647" s="21">
        <v>1</v>
      </c>
      <c r="E647" s="540"/>
      <c r="F647" s="12">
        <f>ROUND($D647*E647,2)</f>
        <v>0</v>
      </c>
    </row>
    <row r="648" spans="1:6" x14ac:dyDescent="0.25">
      <c r="A648" s="7"/>
      <c r="B648" s="8"/>
      <c r="C648" s="20"/>
      <c r="D648" s="21"/>
      <c r="E648" s="540"/>
      <c r="F648" s="12"/>
    </row>
    <row r="649" spans="1:6" x14ac:dyDescent="0.25">
      <c r="A649" s="7">
        <v>19</v>
      </c>
      <c r="B649" s="8" t="s">
        <v>233</v>
      </c>
      <c r="C649" s="20" t="s">
        <v>74</v>
      </c>
      <c r="D649" s="21">
        <v>1</v>
      </c>
      <c r="E649" s="540"/>
      <c r="F649" s="12">
        <f>ROUND($D649*E649,2)</f>
        <v>0</v>
      </c>
    </row>
    <row r="650" spans="1:6" x14ac:dyDescent="0.25">
      <c r="A650" s="7"/>
      <c r="B650" s="8"/>
      <c r="C650" s="20"/>
      <c r="D650" s="21"/>
      <c r="E650" s="540"/>
      <c r="F650" s="12"/>
    </row>
    <row r="651" spans="1:6" x14ac:dyDescent="0.25">
      <c r="A651" s="7">
        <v>20</v>
      </c>
      <c r="B651" s="8" t="s">
        <v>234</v>
      </c>
      <c r="C651" s="20" t="s">
        <v>74</v>
      </c>
      <c r="D651" s="21">
        <v>1</v>
      </c>
      <c r="E651" s="540"/>
      <c r="F651" s="12">
        <f>ROUND($D651*E651,2)</f>
        <v>0</v>
      </c>
    </row>
    <row r="652" spans="1:6" x14ac:dyDescent="0.25">
      <c r="A652" s="7"/>
      <c r="B652" s="8"/>
      <c r="C652" s="20"/>
      <c r="D652" s="21"/>
      <c r="E652" s="540"/>
      <c r="F652" s="12"/>
    </row>
    <row r="653" spans="1:6" x14ac:dyDescent="0.25">
      <c r="A653" s="7">
        <v>21</v>
      </c>
      <c r="B653" s="8" t="s">
        <v>235</v>
      </c>
      <c r="C653" s="20" t="s">
        <v>74</v>
      </c>
      <c r="D653" s="21">
        <v>1</v>
      </c>
      <c r="E653" s="540"/>
      <c r="F653" s="12">
        <f>ROUND($D653*E653,2)</f>
        <v>0</v>
      </c>
    </row>
    <row r="654" spans="1:6" x14ac:dyDescent="0.25">
      <c r="A654" s="7"/>
      <c r="B654" s="8"/>
      <c r="C654" s="20"/>
      <c r="D654" s="21"/>
      <c r="E654" s="540"/>
      <c r="F654" s="12"/>
    </row>
    <row r="655" spans="1:6" x14ac:dyDescent="0.25">
      <c r="A655" s="7">
        <v>22</v>
      </c>
      <c r="B655" s="8" t="s">
        <v>236</v>
      </c>
      <c r="C655" s="20" t="s">
        <v>74</v>
      </c>
      <c r="D655" s="21">
        <v>1</v>
      </c>
      <c r="E655" s="540"/>
      <c r="F655" s="12">
        <f>ROUND($D655*E655,2)</f>
        <v>0</v>
      </c>
    </row>
    <row r="656" spans="1:6" x14ac:dyDescent="0.25">
      <c r="A656" s="7"/>
      <c r="B656" s="8"/>
      <c r="C656" s="20"/>
      <c r="D656" s="21"/>
      <c r="E656" s="540"/>
      <c r="F656" s="12"/>
    </row>
    <row r="657" spans="1:6" x14ac:dyDescent="0.25">
      <c r="A657" s="7">
        <v>23</v>
      </c>
      <c r="B657" s="8" t="s">
        <v>237</v>
      </c>
      <c r="C657" s="20" t="s">
        <v>74</v>
      </c>
      <c r="D657" s="21">
        <v>1</v>
      </c>
      <c r="E657" s="540"/>
      <c r="F657" s="12">
        <f>ROUND($D657*E657,2)</f>
        <v>0</v>
      </c>
    </row>
    <row r="658" spans="1:6" x14ac:dyDescent="0.25">
      <c r="A658" s="7"/>
      <c r="B658" s="8"/>
      <c r="C658" s="20"/>
      <c r="D658" s="21"/>
      <c r="E658" s="540"/>
      <c r="F658" s="12"/>
    </row>
    <row r="659" spans="1:6" x14ac:dyDescent="0.25">
      <c r="A659" s="7">
        <v>24</v>
      </c>
      <c r="B659" s="8" t="s">
        <v>238</v>
      </c>
      <c r="C659" s="20" t="s">
        <v>74</v>
      </c>
      <c r="D659" s="21">
        <v>1</v>
      </c>
      <c r="E659" s="540"/>
      <c r="F659" s="12">
        <f>ROUND($D659*E659,2)</f>
        <v>0</v>
      </c>
    </row>
    <row r="660" spans="1:6" ht="14.25" thickBot="1" x14ac:dyDescent="0.3">
      <c r="A660" s="24"/>
      <c r="B660" s="25"/>
      <c r="C660" s="26"/>
      <c r="D660" s="27"/>
      <c r="E660" s="538"/>
      <c r="F660" s="29"/>
    </row>
    <row r="661" spans="1:6" x14ac:dyDescent="0.25">
      <c r="A661" s="30"/>
      <c r="B661" s="31" t="s">
        <v>61</v>
      </c>
      <c r="C661" s="32"/>
      <c r="D661" s="33"/>
      <c r="E661" s="539"/>
      <c r="F661" s="14"/>
    </row>
    <row r="662" spans="1:6" x14ac:dyDescent="0.25">
      <c r="A662" s="7"/>
      <c r="B662" s="8"/>
      <c r="C662" s="20"/>
      <c r="D662" s="21"/>
      <c r="E662" s="540"/>
      <c r="F662" s="12"/>
    </row>
    <row r="663" spans="1:6" x14ac:dyDescent="0.25">
      <c r="A663" s="7"/>
      <c r="B663" s="22" t="s">
        <v>239</v>
      </c>
      <c r="C663" s="20"/>
      <c r="D663" s="13"/>
      <c r="E663" s="540"/>
      <c r="F663" s="12"/>
    </row>
    <row r="664" spans="1:6" x14ac:dyDescent="0.25">
      <c r="A664" s="7"/>
      <c r="B664" s="8"/>
      <c r="C664" s="20"/>
      <c r="D664" s="21"/>
      <c r="E664" s="540"/>
      <c r="F664" s="12"/>
    </row>
    <row r="665" spans="1:6" x14ac:dyDescent="0.25">
      <c r="A665" s="7"/>
      <c r="B665" s="22" t="s">
        <v>240</v>
      </c>
      <c r="C665" s="20"/>
      <c r="D665" s="13"/>
      <c r="E665" s="540"/>
      <c r="F665" s="12"/>
    </row>
    <row r="666" spans="1:6" x14ac:dyDescent="0.25">
      <c r="A666" s="7"/>
      <c r="B666" s="8"/>
      <c r="C666" s="20"/>
      <c r="D666" s="21"/>
      <c r="E666" s="540"/>
      <c r="F666" s="12"/>
    </row>
    <row r="667" spans="1:6" x14ac:dyDescent="0.25">
      <c r="A667" s="7"/>
      <c r="B667" s="18" t="s">
        <v>241</v>
      </c>
      <c r="C667" s="20"/>
      <c r="D667" s="13"/>
      <c r="E667" s="540"/>
      <c r="F667" s="12"/>
    </row>
    <row r="668" spans="1:6" x14ac:dyDescent="0.25">
      <c r="A668" s="7"/>
      <c r="B668" s="8"/>
      <c r="C668" s="20"/>
      <c r="D668" s="21"/>
      <c r="E668" s="540"/>
      <c r="F668" s="12"/>
    </row>
    <row r="669" spans="1:6" x14ac:dyDescent="0.25">
      <c r="A669" s="7">
        <v>1</v>
      </c>
      <c r="B669" s="8" t="s">
        <v>242</v>
      </c>
      <c r="C669" s="20" t="s">
        <v>555</v>
      </c>
      <c r="D669" s="21">
        <v>70</v>
      </c>
      <c r="E669" s="540"/>
      <c r="F669" s="12">
        <f>ROUND($D669*E669,2)</f>
        <v>0</v>
      </c>
    </row>
    <row r="670" spans="1:6" x14ac:dyDescent="0.25">
      <c r="A670" s="7"/>
      <c r="B670" s="8"/>
      <c r="C670" s="20"/>
      <c r="D670" s="21"/>
      <c r="E670" s="540"/>
      <c r="F670" s="12"/>
    </row>
    <row r="671" spans="1:6" x14ac:dyDescent="0.25">
      <c r="A671" s="7">
        <v>2</v>
      </c>
      <c r="B671" s="8" t="s">
        <v>243</v>
      </c>
      <c r="C671" s="20" t="s">
        <v>555</v>
      </c>
      <c r="D671" s="21">
        <v>9</v>
      </c>
      <c r="E671" s="540"/>
      <c r="F671" s="12">
        <f>ROUND($D671*E671,2)</f>
        <v>0</v>
      </c>
    </row>
    <row r="672" spans="1:6" x14ac:dyDescent="0.25">
      <c r="A672" s="7"/>
      <c r="B672" s="8"/>
      <c r="C672" s="20"/>
      <c r="D672" s="21"/>
      <c r="E672" s="540"/>
      <c r="F672" s="12"/>
    </row>
    <row r="673" spans="1:6" x14ac:dyDescent="0.25">
      <c r="A673" s="7">
        <v>3</v>
      </c>
      <c r="B673" s="8" t="s">
        <v>244</v>
      </c>
      <c r="C673" s="20" t="s">
        <v>555</v>
      </c>
      <c r="D673" s="21">
        <v>301</v>
      </c>
      <c r="E673" s="540"/>
      <c r="F673" s="12">
        <f>ROUND($D673*E673,2)</f>
        <v>0</v>
      </c>
    </row>
    <row r="674" spans="1:6" x14ac:dyDescent="0.25">
      <c r="A674" s="7"/>
      <c r="B674" s="8"/>
      <c r="C674" s="20"/>
      <c r="D674" s="21"/>
      <c r="E674" s="540"/>
      <c r="F674" s="12"/>
    </row>
    <row r="675" spans="1:6" x14ac:dyDescent="0.25">
      <c r="A675" s="7"/>
      <c r="B675" s="18" t="s">
        <v>245</v>
      </c>
      <c r="C675" s="20"/>
      <c r="D675" s="13"/>
      <c r="E675" s="540"/>
      <c r="F675" s="12"/>
    </row>
    <row r="676" spans="1:6" x14ac:dyDescent="0.25">
      <c r="A676" s="7"/>
      <c r="B676" s="8"/>
      <c r="C676" s="20"/>
      <c r="D676" s="21"/>
      <c r="E676" s="540"/>
      <c r="F676" s="12"/>
    </row>
    <row r="677" spans="1:6" x14ac:dyDescent="0.25">
      <c r="A677" s="7">
        <v>4</v>
      </c>
      <c r="B677" s="8" t="s">
        <v>246</v>
      </c>
      <c r="C677" s="20" t="s">
        <v>555</v>
      </c>
      <c r="D677" s="21">
        <v>38</v>
      </c>
      <c r="E677" s="540"/>
      <c r="F677" s="12">
        <f>ROUND($D677*E677,2)</f>
        <v>0</v>
      </c>
    </row>
    <row r="678" spans="1:6" x14ac:dyDescent="0.25">
      <c r="A678" s="7"/>
      <c r="B678" s="8"/>
      <c r="C678" s="20"/>
      <c r="D678" s="21"/>
      <c r="E678" s="540"/>
      <c r="F678" s="12"/>
    </row>
    <row r="679" spans="1:6" x14ac:dyDescent="0.25">
      <c r="A679" s="7">
        <v>5</v>
      </c>
      <c r="B679" s="8" t="s">
        <v>247</v>
      </c>
      <c r="C679" s="20" t="s">
        <v>555</v>
      </c>
      <c r="D679" s="21">
        <v>19</v>
      </c>
      <c r="E679" s="540"/>
      <c r="F679" s="12">
        <f>ROUND($D679*E679,2)</f>
        <v>0</v>
      </c>
    </row>
    <row r="680" spans="1:6" x14ac:dyDescent="0.25">
      <c r="A680" s="7"/>
      <c r="B680" s="8"/>
      <c r="C680" s="20"/>
      <c r="D680" s="21"/>
      <c r="E680" s="540"/>
      <c r="F680" s="12"/>
    </row>
    <row r="681" spans="1:6" x14ac:dyDescent="0.25">
      <c r="A681" s="7"/>
      <c r="B681" s="18" t="s">
        <v>248</v>
      </c>
      <c r="C681" s="20"/>
      <c r="D681" s="13"/>
      <c r="E681" s="540"/>
      <c r="F681" s="12"/>
    </row>
    <row r="682" spans="1:6" x14ac:dyDescent="0.25">
      <c r="A682" s="7"/>
      <c r="B682" s="8"/>
      <c r="C682" s="20"/>
      <c r="D682" s="21"/>
      <c r="E682" s="540"/>
      <c r="F682" s="12"/>
    </row>
    <row r="683" spans="1:6" ht="27" x14ac:dyDescent="0.25">
      <c r="A683" s="7">
        <v>6</v>
      </c>
      <c r="B683" s="8" t="s">
        <v>249</v>
      </c>
      <c r="C683" s="20" t="s">
        <v>555</v>
      </c>
      <c r="D683" s="21">
        <v>370</v>
      </c>
      <c r="E683" s="540"/>
      <c r="F683" s="12">
        <f>ROUND($D683*E683,2)</f>
        <v>0</v>
      </c>
    </row>
    <row r="684" spans="1:6" x14ac:dyDescent="0.25">
      <c r="A684" s="7"/>
      <c r="B684" s="8"/>
      <c r="C684" s="20"/>
      <c r="D684" s="21"/>
      <c r="E684" s="540"/>
      <c r="F684" s="12"/>
    </row>
    <row r="685" spans="1:6" x14ac:dyDescent="0.25">
      <c r="A685" s="7"/>
      <c r="B685" s="18" t="s">
        <v>250</v>
      </c>
      <c r="C685" s="20"/>
      <c r="D685" s="13"/>
      <c r="E685" s="540"/>
      <c r="F685" s="12"/>
    </row>
    <row r="686" spans="1:6" x14ac:dyDescent="0.25">
      <c r="A686" s="7"/>
      <c r="B686" s="8"/>
      <c r="C686" s="20"/>
      <c r="D686" s="21"/>
      <c r="E686" s="540"/>
      <c r="F686" s="12"/>
    </row>
    <row r="687" spans="1:6" ht="27" x14ac:dyDescent="0.25">
      <c r="A687" s="7">
        <v>7</v>
      </c>
      <c r="B687" s="8" t="s">
        <v>251</v>
      </c>
      <c r="C687" s="20" t="s">
        <v>556</v>
      </c>
      <c r="D687" s="21">
        <v>377</v>
      </c>
      <c r="E687" s="540"/>
      <c r="F687" s="12">
        <f>ROUND($D687*E687,2)</f>
        <v>0</v>
      </c>
    </row>
    <row r="688" spans="1:6" x14ac:dyDescent="0.25">
      <c r="A688" s="7"/>
      <c r="B688" s="8"/>
      <c r="C688" s="20"/>
      <c r="D688" s="21"/>
      <c r="E688" s="540"/>
      <c r="F688" s="12"/>
    </row>
    <row r="689" spans="1:6" ht="27" x14ac:dyDescent="0.25">
      <c r="A689" s="7">
        <v>8</v>
      </c>
      <c r="B689" s="8" t="s">
        <v>252</v>
      </c>
      <c r="C689" s="20" t="s">
        <v>556</v>
      </c>
      <c r="D689" s="21">
        <v>31</v>
      </c>
      <c r="E689" s="540"/>
      <c r="F689" s="12">
        <f>ROUND($D689*E689,2)</f>
        <v>0</v>
      </c>
    </row>
    <row r="690" spans="1:6" x14ac:dyDescent="0.25">
      <c r="A690" s="7"/>
      <c r="B690" s="8"/>
      <c r="C690" s="20"/>
      <c r="D690" s="21"/>
      <c r="E690" s="540"/>
      <c r="F690" s="12"/>
    </row>
    <row r="691" spans="1:6" x14ac:dyDescent="0.25">
      <c r="A691" s="7"/>
      <c r="B691" s="18" t="s">
        <v>253</v>
      </c>
      <c r="C691" s="20"/>
      <c r="D691" s="13"/>
      <c r="E691" s="540"/>
      <c r="F691" s="12"/>
    </row>
    <row r="692" spans="1:6" x14ac:dyDescent="0.25">
      <c r="A692" s="7"/>
      <c r="B692" s="8"/>
      <c r="C692" s="20"/>
      <c r="D692" s="21"/>
      <c r="E692" s="540"/>
      <c r="F692" s="12"/>
    </row>
    <row r="693" spans="1:6" ht="27" x14ac:dyDescent="0.25">
      <c r="A693" s="7">
        <v>9</v>
      </c>
      <c r="B693" s="8" t="s">
        <v>254</v>
      </c>
      <c r="C693" s="20" t="s">
        <v>39</v>
      </c>
      <c r="D693" s="21">
        <v>1</v>
      </c>
      <c r="E693" s="540"/>
      <c r="F693" s="12">
        <f>ROUND($D693*E693,2)</f>
        <v>0</v>
      </c>
    </row>
    <row r="694" spans="1:6" x14ac:dyDescent="0.25">
      <c r="A694" s="7"/>
      <c r="B694" s="8"/>
      <c r="C694" s="20"/>
      <c r="D694" s="21"/>
      <c r="E694" s="540"/>
      <c r="F694" s="12"/>
    </row>
    <row r="695" spans="1:6" x14ac:dyDescent="0.25">
      <c r="A695" s="7"/>
      <c r="B695" s="18" t="s">
        <v>90</v>
      </c>
      <c r="C695" s="20"/>
      <c r="D695" s="13"/>
      <c r="E695" s="540"/>
      <c r="F695" s="12"/>
    </row>
    <row r="696" spans="1:6" x14ac:dyDescent="0.25">
      <c r="A696" s="7"/>
      <c r="B696" s="8"/>
      <c r="C696" s="20"/>
      <c r="D696" s="21"/>
      <c r="E696" s="540"/>
      <c r="F696" s="12"/>
    </row>
    <row r="697" spans="1:6" ht="81" x14ac:dyDescent="0.25">
      <c r="A697" s="7">
        <v>10</v>
      </c>
      <c r="B697" s="8" t="s">
        <v>162</v>
      </c>
      <c r="C697" s="20" t="s">
        <v>556</v>
      </c>
      <c r="D697" s="21">
        <v>541</v>
      </c>
      <c r="E697" s="540"/>
      <c r="F697" s="12">
        <f>ROUND($D697*E697,2)</f>
        <v>0</v>
      </c>
    </row>
    <row r="698" spans="1:6" x14ac:dyDescent="0.25">
      <c r="A698" s="7"/>
      <c r="B698" s="8"/>
      <c r="C698" s="20"/>
      <c r="D698" s="21"/>
      <c r="E698" s="540"/>
      <c r="F698" s="12"/>
    </row>
    <row r="699" spans="1:6" ht="39" x14ac:dyDescent="0.25">
      <c r="A699" s="7"/>
      <c r="B699" s="18" t="s">
        <v>255</v>
      </c>
      <c r="C699" s="20"/>
      <c r="D699" s="13"/>
      <c r="E699" s="540"/>
      <c r="F699" s="12"/>
    </row>
    <row r="700" spans="1:6" x14ac:dyDescent="0.25">
      <c r="A700" s="7"/>
      <c r="B700" s="8"/>
      <c r="C700" s="20"/>
      <c r="D700" s="21"/>
      <c r="E700" s="540"/>
      <c r="F700" s="12"/>
    </row>
    <row r="701" spans="1:6" x14ac:dyDescent="0.25">
      <c r="A701" s="7">
        <v>11</v>
      </c>
      <c r="B701" s="8" t="s">
        <v>256</v>
      </c>
      <c r="C701" s="20" t="s">
        <v>555</v>
      </c>
      <c r="D701" s="21">
        <v>4</v>
      </c>
      <c r="E701" s="540"/>
      <c r="F701" s="12">
        <f>ROUND($D701*E701,2)</f>
        <v>0</v>
      </c>
    </row>
    <row r="702" spans="1:6" x14ac:dyDescent="0.25">
      <c r="A702" s="7"/>
      <c r="B702" s="8"/>
      <c r="C702" s="20"/>
      <c r="D702" s="21"/>
      <c r="E702" s="540"/>
      <c r="F702" s="12"/>
    </row>
    <row r="703" spans="1:6" ht="26.25" x14ac:dyDescent="0.25">
      <c r="A703" s="7"/>
      <c r="B703" s="18" t="s">
        <v>257</v>
      </c>
      <c r="C703" s="20"/>
      <c r="D703" s="13"/>
      <c r="E703" s="540"/>
      <c r="F703" s="12"/>
    </row>
    <row r="704" spans="1:6" x14ac:dyDescent="0.25">
      <c r="A704" s="7"/>
      <c r="B704" s="8"/>
      <c r="C704" s="20"/>
      <c r="D704" s="21"/>
      <c r="E704" s="540"/>
      <c r="F704" s="12"/>
    </row>
    <row r="705" spans="1:6" x14ac:dyDescent="0.25">
      <c r="A705" s="7">
        <v>12</v>
      </c>
      <c r="B705" s="8" t="s">
        <v>258</v>
      </c>
      <c r="C705" s="20" t="s">
        <v>555</v>
      </c>
      <c r="D705" s="21">
        <v>1</v>
      </c>
      <c r="E705" s="540"/>
      <c r="F705" s="12">
        <f>ROUND($D705*E705,2)</f>
        <v>0</v>
      </c>
    </row>
    <row r="706" spans="1:6" x14ac:dyDescent="0.25">
      <c r="A706" s="7"/>
      <c r="B706" s="8"/>
      <c r="C706" s="20"/>
      <c r="D706" s="21"/>
      <c r="E706" s="540"/>
      <c r="F706" s="12"/>
    </row>
    <row r="707" spans="1:6" ht="51.75" x14ac:dyDescent="0.25">
      <c r="A707" s="7"/>
      <c r="B707" s="18" t="s">
        <v>259</v>
      </c>
      <c r="C707" s="20"/>
      <c r="D707" s="13"/>
      <c r="E707" s="540"/>
      <c r="F707" s="12"/>
    </row>
    <row r="708" spans="1:6" x14ac:dyDescent="0.25">
      <c r="A708" s="7"/>
      <c r="B708" s="8"/>
      <c r="C708" s="20"/>
      <c r="D708" s="21"/>
      <c r="E708" s="540"/>
      <c r="F708" s="12"/>
    </row>
    <row r="709" spans="1:6" x14ac:dyDescent="0.25">
      <c r="A709" s="7">
        <v>13</v>
      </c>
      <c r="B709" s="8" t="s">
        <v>260</v>
      </c>
      <c r="C709" s="20" t="s">
        <v>555</v>
      </c>
      <c r="D709" s="21">
        <v>71</v>
      </c>
      <c r="E709" s="540"/>
      <c r="F709" s="12">
        <f>ROUND($D709*E709,2)</f>
        <v>0</v>
      </c>
    </row>
    <row r="710" spans="1:6" x14ac:dyDescent="0.25">
      <c r="A710" s="7"/>
      <c r="B710" s="8"/>
      <c r="C710" s="20"/>
      <c r="D710" s="21"/>
      <c r="E710" s="540"/>
      <c r="F710" s="12"/>
    </row>
    <row r="711" spans="1:6" ht="51.75" x14ac:dyDescent="0.25">
      <c r="A711" s="7"/>
      <c r="B711" s="18" t="s">
        <v>261</v>
      </c>
      <c r="C711" s="20"/>
      <c r="D711" s="13"/>
      <c r="E711" s="540"/>
      <c r="F711" s="12"/>
    </row>
    <row r="712" spans="1:6" x14ac:dyDescent="0.25">
      <c r="A712" s="7"/>
      <c r="B712" s="8"/>
      <c r="C712" s="20"/>
      <c r="D712" s="21"/>
      <c r="E712" s="540"/>
      <c r="F712" s="12"/>
    </row>
    <row r="713" spans="1:6" x14ac:dyDescent="0.25">
      <c r="A713" s="7">
        <v>14</v>
      </c>
      <c r="B713" s="8" t="s">
        <v>262</v>
      </c>
      <c r="C713" s="20" t="s">
        <v>555</v>
      </c>
      <c r="D713" s="21">
        <v>338</v>
      </c>
      <c r="E713" s="540"/>
      <c r="F713" s="12">
        <f>ROUND($D713*E713,2)</f>
        <v>0</v>
      </c>
    </row>
    <row r="714" spans="1:6" x14ac:dyDescent="0.25">
      <c r="A714" s="7"/>
      <c r="B714" s="8"/>
      <c r="C714" s="20"/>
      <c r="D714" s="21"/>
      <c r="E714" s="540"/>
      <c r="F714" s="12"/>
    </row>
    <row r="715" spans="1:6" ht="51.75" x14ac:dyDescent="0.25">
      <c r="A715" s="7"/>
      <c r="B715" s="18" t="s">
        <v>263</v>
      </c>
      <c r="C715" s="20"/>
      <c r="D715" s="13"/>
      <c r="E715" s="540"/>
      <c r="F715" s="12"/>
    </row>
    <row r="716" spans="1:6" x14ac:dyDescent="0.25">
      <c r="A716" s="7"/>
      <c r="B716" s="8"/>
      <c r="C716" s="20"/>
      <c r="D716" s="21"/>
      <c r="E716" s="540"/>
      <c r="F716" s="12"/>
    </row>
    <row r="717" spans="1:6" x14ac:dyDescent="0.25">
      <c r="A717" s="7">
        <v>15</v>
      </c>
      <c r="B717" s="8" t="s">
        <v>262</v>
      </c>
      <c r="C717" s="20" t="s">
        <v>555</v>
      </c>
      <c r="D717" s="21">
        <v>1</v>
      </c>
      <c r="E717" s="540"/>
      <c r="F717" s="12">
        <f>ROUND($D717*E717,2)</f>
        <v>0</v>
      </c>
    </row>
    <row r="718" spans="1:6" x14ac:dyDescent="0.25">
      <c r="A718" s="7"/>
      <c r="B718" s="8"/>
      <c r="C718" s="20"/>
      <c r="D718" s="21"/>
      <c r="E718" s="540"/>
      <c r="F718" s="12"/>
    </row>
    <row r="719" spans="1:6" x14ac:dyDescent="0.25">
      <c r="A719" s="7"/>
      <c r="B719" s="18" t="s">
        <v>264</v>
      </c>
      <c r="C719" s="20"/>
      <c r="D719" s="13"/>
      <c r="E719" s="540"/>
      <c r="F719" s="12"/>
    </row>
    <row r="720" spans="1:6" x14ac:dyDescent="0.25">
      <c r="A720" s="7"/>
      <c r="B720" s="8"/>
      <c r="C720" s="20"/>
      <c r="D720" s="21"/>
      <c r="E720" s="540"/>
      <c r="F720" s="12"/>
    </row>
    <row r="721" spans="1:6" x14ac:dyDescent="0.25">
      <c r="A721" s="7">
        <v>16</v>
      </c>
      <c r="B721" s="8" t="s">
        <v>265</v>
      </c>
      <c r="C721" s="20" t="s">
        <v>556</v>
      </c>
      <c r="D721" s="21">
        <v>1686</v>
      </c>
      <c r="E721" s="540"/>
      <c r="F721" s="12">
        <f>ROUND($D721*E721,2)</f>
        <v>0</v>
      </c>
    </row>
    <row r="722" spans="1:6" x14ac:dyDescent="0.25">
      <c r="A722" s="7"/>
      <c r="B722" s="8"/>
      <c r="C722" s="20"/>
      <c r="D722" s="21"/>
      <c r="E722" s="540"/>
      <c r="F722" s="12"/>
    </row>
    <row r="723" spans="1:6" x14ac:dyDescent="0.25">
      <c r="A723" s="7"/>
      <c r="B723" s="18" t="s">
        <v>266</v>
      </c>
      <c r="C723" s="20"/>
      <c r="D723" s="13"/>
      <c r="E723" s="540"/>
      <c r="F723" s="12"/>
    </row>
    <row r="724" spans="1:6" x14ac:dyDescent="0.25">
      <c r="A724" s="7"/>
      <c r="B724" s="8"/>
      <c r="C724" s="20"/>
      <c r="D724" s="21"/>
      <c r="E724" s="540"/>
      <c r="F724" s="12"/>
    </row>
    <row r="725" spans="1:6" x14ac:dyDescent="0.25">
      <c r="A725" s="7">
        <v>17</v>
      </c>
      <c r="B725" s="8" t="s">
        <v>267</v>
      </c>
      <c r="C725" s="20" t="s">
        <v>555</v>
      </c>
      <c r="D725" s="21">
        <v>12</v>
      </c>
      <c r="E725" s="540"/>
      <c r="F725" s="12">
        <f>ROUND($D725*E725,2)</f>
        <v>0</v>
      </c>
    </row>
    <row r="726" spans="1:6" x14ac:dyDescent="0.25">
      <c r="A726" s="7"/>
      <c r="B726" s="8"/>
      <c r="C726" s="20"/>
      <c r="D726" s="21"/>
      <c r="E726" s="540"/>
      <c r="F726" s="12"/>
    </row>
    <row r="727" spans="1:6" x14ac:dyDescent="0.25">
      <c r="A727" s="7">
        <v>18</v>
      </c>
      <c r="B727" s="8" t="s">
        <v>268</v>
      </c>
      <c r="C727" s="20" t="s">
        <v>555</v>
      </c>
      <c r="D727" s="21">
        <v>2</v>
      </c>
      <c r="E727" s="540"/>
      <c r="F727" s="12">
        <f>ROUND($D727*E727,2)</f>
        <v>0</v>
      </c>
    </row>
    <row r="728" spans="1:6" x14ac:dyDescent="0.25">
      <c r="A728" s="7"/>
      <c r="B728" s="8"/>
      <c r="C728" s="20"/>
      <c r="D728" s="21"/>
      <c r="E728" s="540"/>
      <c r="F728" s="12"/>
    </row>
    <row r="729" spans="1:6" x14ac:dyDescent="0.25">
      <c r="A729" s="7"/>
      <c r="B729" s="18" t="s">
        <v>269</v>
      </c>
      <c r="C729" s="20"/>
      <c r="D729" s="13"/>
      <c r="E729" s="540"/>
      <c r="F729" s="12"/>
    </row>
    <row r="730" spans="1:6" x14ac:dyDescent="0.25">
      <c r="A730" s="7"/>
      <c r="B730" s="8"/>
      <c r="C730" s="20"/>
      <c r="D730" s="21"/>
      <c r="E730" s="540"/>
      <c r="F730" s="12"/>
    </row>
    <row r="731" spans="1:6" x14ac:dyDescent="0.25">
      <c r="A731" s="7">
        <v>19</v>
      </c>
      <c r="B731" s="8" t="s">
        <v>270</v>
      </c>
      <c r="C731" s="20" t="s">
        <v>555</v>
      </c>
      <c r="D731" s="21">
        <v>18</v>
      </c>
      <c r="E731" s="540"/>
      <c r="F731" s="12">
        <f>ROUND($D731*E731,2)</f>
        <v>0</v>
      </c>
    </row>
    <row r="732" spans="1:6" x14ac:dyDescent="0.25">
      <c r="A732" s="7"/>
      <c r="B732" s="8"/>
      <c r="C732" s="20"/>
      <c r="D732" s="21"/>
      <c r="E732" s="540"/>
      <c r="F732" s="12"/>
    </row>
    <row r="733" spans="1:6" x14ac:dyDescent="0.25">
      <c r="A733" s="7">
        <v>20</v>
      </c>
      <c r="B733" s="8" t="s">
        <v>271</v>
      </c>
      <c r="C733" s="20" t="s">
        <v>555</v>
      </c>
      <c r="D733" s="21">
        <v>20</v>
      </c>
      <c r="E733" s="540"/>
      <c r="F733" s="12">
        <f>ROUND($D733*E733,2)</f>
        <v>0</v>
      </c>
    </row>
    <row r="734" spans="1:6" x14ac:dyDescent="0.25">
      <c r="A734" s="7"/>
      <c r="B734" s="8"/>
      <c r="C734" s="20"/>
      <c r="D734" s="21"/>
      <c r="E734" s="540"/>
      <c r="F734" s="12"/>
    </row>
    <row r="735" spans="1:6" x14ac:dyDescent="0.25">
      <c r="A735" s="7">
        <v>21</v>
      </c>
      <c r="B735" s="8" t="s">
        <v>272</v>
      </c>
      <c r="C735" s="20" t="s">
        <v>555</v>
      </c>
      <c r="D735" s="21">
        <v>10</v>
      </c>
      <c r="E735" s="540"/>
      <c r="F735" s="12">
        <f>ROUND($D735*E735,2)</f>
        <v>0</v>
      </c>
    </row>
    <row r="736" spans="1:6" x14ac:dyDescent="0.25">
      <c r="A736" s="7"/>
      <c r="B736" s="8"/>
      <c r="C736" s="20"/>
      <c r="D736" s="21"/>
      <c r="E736" s="540"/>
      <c r="F736" s="12"/>
    </row>
    <row r="737" spans="1:6" x14ac:dyDescent="0.25">
      <c r="A737" s="7">
        <v>22</v>
      </c>
      <c r="B737" s="8" t="s">
        <v>273</v>
      </c>
      <c r="C737" s="20" t="s">
        <v>555</v>
      </c>
      <c r="D737" s="21">
        <v>1</v>
      </c>
      <c r="E737" s="540"/>
      <c r="F737" s="12">
        <f>ROUND($D737*E737,2)</f>
        <v>0</v>
      </c>
    </row>
    <row r="738" spans="1:6" x14ac:dyDescent="0.25">
      <c r="A738" s="7"/>
      <c r="B738" s="8"/>
      <c r="C738" s="20"/>
      <c r="D738" s="21"/>
      <c r="E738" s="540"/>
      <c r="F738" s="12"/>
    </row>
    <row r="739" spans="1:6" ht="40.5" x14ac:dyDescent="0.25">
      <c r="A739" s="7">
        <v>23</v>
      </c>
      <c r="B739" s="8" t="s">
        <v>274</v>
      </c>
      <c r="C739" s="20" t="s">
        <v>555</v>
      </c>
      <c r="D739" s="21">
        <v>1</v>
      </c>
      <c r="E739" s="540"/>
      <c r="F739" s="12">
        <f>ROUND($D739*E739,2)</f>
        <v>0</v>
      </c>
    </row>
    <row r="740" spans="1:6" x14ac:dyDescent="0.25">
      <c r="A740" s="7"/>
      <c r="B740" s="8"/>
      <c r="C740" s="20"/>
      <c r="D740" s="21"/>
      <c r="E740" s="540"/>
      <c r="F740" s="12"/>
    </row>
    <row r="741" spans="1:6" x14ac:dyDescent="0.25">
      <c r="A741" s="7">
        <v>24</v>
      </c>
      <c r="B741" s="8" t="s">
        <v>275</v>
      </c>
      <c r="C741" s="20" t="s">
        <v>555</v>
      </c>
      <c r="D741" s="21">
        <v>80</v>
      </c>
      <c r="E741" s="540"/>
      <c r="F741" s="12">
        <f>ROUND($D741*E741,2)</f>
        <v>0</v>
      </c>
    </row>
    <row r="742" spans="1:6" x14ac:dyDescent="0.25">
      <c r="A742" s="7"/>
      <c r="B742" s="8"/>
      <c r="C742" s="20"/>
      <c r="D742" s="21"/>
      <c r="E742" s="540"/>
      <c r="F742" s="12"/>
    </row>
    <row r="743" spans="1:6" x14ac:dyDescent="0.25">
      <c r="A743" s="7">
        <v>25</v>
      </c>
      <c r="B743" s="8" t="s">
        <v>276</v>
      </c>
      <c r="C743" s="20" t="s">
        <v>555</v>
      </c>
      <c r="D743" s="21">
        <v>3</v>
      </c>
      <c r="E743" s="540"/>
      <c r="F743" s="12">
        <f>ROUND($D743*E743,2)</f>
        <v>0</v>
      </c>
    </row>
    <row r="744" spans="1:6" x14ac:dyDescent="0.25">
      <c r="A744" s="7"/>
      <c r="B744" s="8"/>
      <c r="C744" s="20"/>
      <c r="D744" s="21"/>
      <c r="E744" s="540"/>
      <c r="F744" s="12"/>
    </row>
    <row r="745" spans="1:6" x14ac:dyDescent="0.25">
      <c r="A745" s="7"/>
      <c r="B745" s="18" t="s">
        <v>277</v>
      </c>
      <c r="C745" s="20"/>
      <c r="D745" s="13"/>
      <c r="E745" s="540"/>
      <c r="F745" s="12"/>
    </row>
    <row r="746" spans="1:6" x14ac:dyDescent="0.25">
      <c r="A746" s="7"/>
      <c r="B746" s="8"/>
      <c r="C746" s="20"/>
      <c r="D746" s="21"/>
      <c r="E746" s="540"/>
      <c r="F746" s="12"/>
    </row>
    <row r="747" spans="1:6" ht="27" x14ac:dyDescent="0.25">
      <c r="A747" s="7"/>
      <c r="B747" s="8" t="s">
        <v>278</v>
      </c>
      <c r="C747" s="20"/>
      <c r="D747" s="13"/>
      <c r="E747" s="540"/>
      <c r="F747" s="12"/>
    </row>
    <row r="748" spans="1:6" x14ac:dyDescent="0.25">
      <c r="A748" s="7"/>
      <c r="B748" s="8"/>
      <c r="C748" s="20"/>
      <c r="D748" s="21"/>
      <c r="E748" s="540"/>
      <c r="F748" s="12"/>
    </row>
    <row r="749" spans="1:6" ht="27" x14ac:dyDescent="0.25">
      <c r="A749" s="7">
        <v>26</v>
      </c>
      <c r="B749" s="8" t="s">
        <v>279</v>
      </c>
      <c r="C749" s="20" t="s">
        <v>74</v>
      </c>
      <c r="D749" s="21">
        <v>32</v>
      </c>
      <c r="E749" s="540"/>
      <c r="F749" s="12">
        <f>ROUND($D749*E749,2)</f>
        <v>0</v>
      </c>
    </row>
    <row r="750" spans="1:6" x14ac:dyDescent="0.25">
      <c r="A750" s="7"/>
      <c r="B750" s="8"/>
      <c r="C750" s="20"/>
      <c r="D750" s="21"/>
      <c r="E750" s="540"/>
      <c r="F750" s="12"/>
    </row>
    <row r="751" spans="1:6" x14ac:dyDescent="0.25">
      <c r="A751" s="7"/>
      <c r="B751" s="18" t="s">
        <v>280</v>
      </c>
      <c r="C751" s="20"/>
      <c r="D751" s="13"/>
      <c r="E751" s="540"/>
      <c r="F751" s="12"/>
    </row>
    <row r="752" spans="1:6" x14ac:dyDescent="0.25">
      <c r="A752" s="7"/>
      <c r="B752" s="8"/>
      <c r="C752" s="20"/>
      <c r="D752" s="21"/>
      <c r="E752" s="540"/>
      <c r="F752" s="12"/>
    </row>
    <row r="753" spans="1:6" ht="40.5" x14ac:dyDescent="0.25">
      <c r="A753" s="7">
        <v>27</v>
      </c>
      <c r="B753" s="8" t="s">
        <v>281</v>
      </c>
      <c r="C753" s="20" t="s">
        <v>74</v>
      </c>
      <c r="D753" s="21">
        <v>32</v>
      </c>
      <c r="E753" s="540"/>
      <c r="F753" s="12">
        <f>ROUND($D753*E753,2)</f>
        <v>0</v>
      </c>
    </row>
    <row r="754" spans="1:6" x14ac:dyDescent="0.25">
      <c r="A754" s="7"/>
      <c r="B754" s="8"/>
      <c r="C754" s="20"/>
      <c r="D754" s="21"/>
      <c r="E754" s="540"/>
      <c r="F754" s="12"/>
    </row>
    <row r="755" spans="1:6" x14ac:dyDescent="0.25">
      <c r="A755" s="7"/>
      <c r="B755" s="18" t="s">
        <v>282</v>
      </c>
      <c r="C755" s="20"/>
      <c r="D755" s="13"/>
      <c r="E755" s="540"/>
      <c r="F755" s="12"/>
    </row>
    <row r="756" spans="1:6" x14ac:dyDescent="0.25">
      <c r="A756" s="7"/>
      <c r="B756" s="8"/>
      <c r="C756" s="20"/>
      <c r="D756" s="21"/>
      <c r="E756" s="540"/>
      <c r="F756" s="12"/>
    </row>
    <row r="757" spans="1:6" ht="40.5" x14ac:dyDescent="0.25">
      <c r="A757" s="7">
        <v>28</v>
      </c>
      <c r="B757" s="8" t="s">
        <v>283</v>
      </c>
      <c r="C757" s="20" t="s">
        <v>71</v>
      </c>
      <c r="D757" s="21">
        <v>198</v>
      </c>
      <c r="E757" s="540"/>
      <c r="F757" s="12">
        <f>ROUND($D757*E757,2)</f>
        <v>0</v>
      </c>
    </row>
    <row r="758" spans="1:6" x14ac:dyDescent="0.25">
      <c r="A758" s="7"/>
      <c r="B758" s="8"/>
      <c r="C758" s="20"/>
      <c r="D758" s="21"/>
      <c r="E758" s="540"/>
      <c r="F758" s="12"/>
    </row>
    <row r="759" spans="1:6" ht="40.5" x14ac:dyDescent="0.25">
      <c r="A759" s="7">
        <v>29</v>
      </c>
      <c r="B759" s="8" t="s">
        <v>284</v>
      </c>
      <c r="C759" s="20" t="s">
        <v>71</v>
      </c>
      <c r="D759" s="21">
        <v>17</v>
      </c>
      <c r="E759" s="540"/>
      <c r="F759" s="12">
        <f>ROUND($D759*E759,2)</f>
        <v>0</v>
      </c>
    </row>
    <row r="760" spans="1:6" x14ac:dyDescent="0.25">
      <c r="A760" s="7"/>
      <c r="B760" s="8"/>
      <c r="C760" s="20"/>
      <c r="D760" s="21"/>
      <c r="E760" s="540"/>
      <c r="F760" s="12"/>
    </row>
    <row r="761" spans="1:6" ht="26.25" x14ac:dyDescent="0.25">
      <c r="A761" s="7"/>
      <c r="B761" s="18" t="s">
        <v>285</v>
      </c>
      <c r="C761" s="20"/>
      <c r="D761" s="13"/>
      <c r="E761" s="540"/>
      <c r="F761" s="12"/>
    </row>
    <row r="762" spans="1:6" x14ac:dyDescent="0.25">
      <c r="A762" s="7"/>
      <c r="B762" s="8"/>
      <c r="C762" s="20"/>
      <c r="D762" s="21"/>
      <c r="E762" s="540"/>
      <c r="F762" s="12"/>
    </row>
    <row r="763" spans="1:6" x14ac:dyDescent="0.25">
      <c r="A763" s="7">
        <v>30</v>
      </c>
      <c r="B763" s="8" t="s">
        <v>286</v>
      </c>
      <c r="C763" s="20" t="s">
        <v>556</v>
      </c>
      <c r="D763" s="21">
        <v>797</v>
      </c>
      <c r="E763" s="540"/>
      <c r="F763" s="12">
        <f>ROUND($D763*E763,2)</f>
        <v>0</v>
      </c>
    </row>
    <row r="764" spans="1:6" x14ac:dyDescent="0.25">
      <c r="A764" s="7"/>
      <c r="B764" s="8"/>
      <c r="C764" s="20"/>
      <c r="D764" s="21"/>
      <c r="E764" s="540"/>
      <c r="F764" s="12"/>
    </row>
    <row r="765" spans="1:6" x14ac:dyDescent="0.25">
      <c r="A765" s="7"/>
      <c r="B765" s="18" t="s">
        <v>287</v>
      </c>
      <c r="C765" s="20"/>
      <c r="D765" s="13"/>
      <c r="E765" s="540"/>
      <c r="F765" s="12"/>
    </row>
    <row r="766" spans="1:6" x14ac:dyDescent="0.25">
      <c r="A766" s="7"/>
      <c r="B766" s="8"/>
      <c r="C766" s="20"/>
      <c r="D766" s="21"/>
      <c r="E766" s="540"/>
      <c r="F766" s="12"/>
    </row>
    <row r="767" spans="1:6" ht="27" x14ac:dyDescent="0.25">
      <c r="A767" s="7">
        <v>31</v>
      </c>
      <c r="B767" s="8" t="s">
        <v>288</v>
      </c>
      <c r="C767" s="20" t="s">
        <v>556</v>
      </c>
      <c r="D767" s="21">
        <v>6</v>
      </c>
      <c r="E767" s="540"/>
      <c r="F767" s="12">
        <f>ROUND($D767*E767,2)</f>
        <v>0</v>
      </c>
    </row>
    <row r="768" spans="1:6" x14ac:dyDescent="0.25">
      <c r="A768" s="7"/>
      <c r="B768" s="8"/>
      <c r="C768" s="20"/>
      <c r="D768" s="21"/>
      <c r="E768" s="540"/>
      <c r="F768" s="12"/>
    </row>
    <row r="769" spans="1:6" x14ac:dyDescent="0.25">
      <c r="A769" s="7"/>
      <c r="B769" s="18" t="s">
        <v>289</v>
      </c>
      <c r="C769" s="20"/>
      <c r="D769" s="13"/>
      <c r="E769" s="540"/>
      <c r="F769" s="12"/>
    </row>
    <row r="770" spans="1:6" x14ac:dyDescent="0.25">
      <c r="A770" s="7"/>
      <c r="B770" s="8"/>
      <c r="C770" s="20"/>
      <c r="D770" s="21"/>
      <c r="E770" s="540"/>
      <c r="F770" s="12"/>
    </row>
    <row r="771" spans="1:6" x14ac:dyDescent="0.25">
      <c r="A771" s="7">
        <v>32</v>
      </c>
      <c r="B771" s="8" t="s">
        <v>290</v>
      </c>
      <c r="C771" s="20" t="s">
        <v>556</v>
      </c>
      <c r="D771" s="21">
        <v>13</v>
      </c>
      <c r="E771" s="540"/>
      <c r="F771" s="12">
        <f>ROUND($D771*E771,2)</f>
        <v>0</v>
      </c>
    </row>
    <row r="772" spans="1:6" x14ac:dyDescent="0.25">
      <c r="A772" s="7"/>
      <c r="B772" s="8"/>
      <c r="C772" s="20"/>
      <c r="D772" s="21"/>
      <c r="E772" s="540"/>
      <c r="F772" s="12"/>
    </row>
    <row r="773" spans="1:6" ht="27" x14ac:dyDescent="0.25">
      <c r="A773" s="7">
        <v>33</v>
      </c>
      <c r="B773" s="8" t="s">
        <v>291</v>
      </c>
      <c r="C773" s="20" t="s">
        <v>71</v>
      </c>
      <c r="D773" s="21">
        <v>249</v>
      </c>
      <c r="E773" s="540"/>
      <c r="F773" s="12">
        <f>ROUND($D773*E773,2)</f>
        <v>0</v>
      </c>
    </row>
    <row r="774" spans="1:6" x14ac:dyDescent="0.25">
      <c r="A774" s="7"/>
      <c r="B774" s="8"/>
      <c r="C774" s="20"/>
      <c r="D774" s="21"/>
      <c r="E774" s="540"/>
      <c r="F774" s="12"/>
    </row>
    <row r="775" spans="1:6" x14ac:dyDescent="0.25">
      <c r="A775" s="7"/>
      <c r="B775" s="18" t="s">
        <v>292</v>
      </c>
      <c r="C775" s="20"/>
      <c r="D775" s="13"/>
      <c r="E775" s="540"/>
      <c r="F775" s="12"/>
    </row>
    <row r="776" spans="1:6" x14ac:dyDescent="0.25">
      <c r="A776" s="7"/>
      <c r="B776" s="8"/>
      <c r="C776" s="20"/>
      <c r="D776" s="21"/>
      <c r="E776" s="540"/>
      <c r="F776" s="12"/>
    </row>
    <row r="777" spans="1:6" ht="40.5" x14ac:dyDescent="0.25">
      <c r="A777" s="7">
        <v>34</v>
      </c>
      <c r="B777" s="8" t="s">
        <v>274</v>
      </c>
      <c r="C777" s="20" t="s">
        <v>556</v>
      </c>
      <c r="D777" s="21">
        <v>6</v>
      </c>
      <c r="E777" s="540"/>
      <c r="F777" s="12">
        <f>ROUND($D777*E777,2)</f>
        <v>0</v>
      </c>
    </row>
    <row r="778" spans="1:6" x14ac:dyDescent="0.25">
      <c r="A778" s="7"/>
      <c r="B778" s="8"/>
      <c r="C778" s="20"/>
      <c r="D778" s="21"/>
      <c r="E778" s="540"/>
      <c r="F778" s="12"/>
    </row>
    <row r="779" spans="1:6" ht="128.25" x14ac:dyDescent="0.25">
      <c r="A779" s="7"/>
      <c r="B779" s="18" t="s">
        <v>293</v>
      </c>
      <c r="C779" s="20"/>
      <c r="D779" s="13"/>
      <c r="E779" s="540"/>
      <c r="F779" s="12"/>
    </row>
    <row r="780" spans="1:6" x14ac:dyDescent="0.25">
      <c r="A780" s="7"/>
      <c r="B780" s="8"/>
      <c r="C780" s="20"/>
      <c r="D780" s="21"/>
      <c r="E780" s="540"/>
      <c r="F780" s="12"/>
    </row>
    <row r="781" spans="1:6" ht="27" x14ac:dyDescent="0.25">
      <c r="A781" s="7">
        <v>35</v>
      </c>
      <c r="B781" s="8" t="s">
        <v>294</v>
      </c>
      <c r="C781" s="20" t="s">
        <v>74</v>
      </c>
      <c r="D781" s="21">
        <v>1</v>
      </c>
      <c r="E781" s="540"/>
      <c r="F781" s="12">
        <f>ROUND($D781*E781,2)</f>
        <v>0</v>
      </c>
    </row>
    <row r="782" spans="1:6" x14ac:dyDescent="0.25">
      <c r="A782" s="7"/>
      <c r="B782" s="8"/>
      <c r="C782" s="20"/>
      <c r="D782" s="21"/>
      <c r="E782" s="540"/>
      <c r="F782" s="12"/>
    </row>
    <row r="783" spans="1:6" ht="27" x14ac:dyDescent="0.25">
      <c r="A783" s="7">
        <v>36</v>
      </c>
      <c r="B783" s="8" t="s">
        <v>295</v>
      </c>
      <c r="C783" s="20" t="s">
        <v>74</v>
      </c>
      <c r="D783" s="21">
        <v>1</v>
      </c>
      <c r="E783" s="540"/>
      <c r="F783" s="12">
        <f>ROUND($D783*E783,2)</f>
        <v>0</v>
      </c>
    </row>
    <row r="784" spans="1:6" x14ac:dyDescent="0.25">
      <c r="A784" s="7"/>
      <c r="B784" s="8"/>
      <c r="C784" s="20"/>
      <c r="D784" s="21"/>
      <c r="E784" s="540"/>
      <c r="F784" s="12"/>
    </row>
    <row r="785" spans="1:6" x14ac:dyDescent="0.25">
      <c r="A785" s="7"/>
      <c r="B785" s="18" t="s">
        <v>296</v>
      </c>
      <c r="C785" s="20"/>
      <c r="D785" s="13"/>
      <c r="E785" s="540"/>
      <c r="F785" s="12"/>
    </row>
    <row r="786" spans="1:6" x14ac:dyDescent="0.25">
      <c r="A786" s="7"/>
      <c r="B786" s="8"/>
      <c r="C786" s="20"/>
      <c r="D786" s="21"/>
      <c r="E786" s="540"/>
      <c r="F786" s="12"/>
    </row>
    <row r="787" spans="1:6" ht="40.5" x14ac:dyDescent="0.25">
      <c r="A787" s="7">
        <v>37</v>
      </c>
      <c r="B787" s="8" t="s">
        <v>297</v>
      </c>
      <c r="C787" s="20" t="s">
        <v>71</v>
      </c>
      <c r="D787" s="21">
        <v>3</v>
      </c>
      <c r="E787" s="540"/>
      <c r="F787" s="12">
        <f>ROUND($D787*E787,2)</f>
        <v>0</v>
      </c>
    </row>
    <row r="788" spans="1:6" x14ac:dyDescent="0.25">
      <c r="A788" s="7"/>
      <c r="B788" s="8"/>
      <c r="C788" s="20"/>
      <c r="D788" s="21"/>
      <c r="E788" s="540"/>
      <c r="F788" s="12"/>
    </row>
    <row r="789" spans="1:6" x14ac:dyDescent="0.25">
      <c r="A789" s="7"/>
      <c r="B789" s="18" t="s">
        <v>298</v>
      </c>
      <c r="C789" s="20"/>
      <c r="D789" s="13"/>
      <c r="E789" s="540"/>
      <c r="F789" s="12"/>
    </row>
    <row r="790" spans="1:6" x14ac:dyDescent="0.25">
      <c r="A790" s="7"/>
      <c r="B790" s="8"/>
      <c r="C790" s="20"/>
      <c r="D790" s="21"/>
      <c r="E790" s="540"/>
      <c r="F790" s="12"/>
    </row>
    <row r="791" spans="1:6" ht="27" x14ac:dyDescent="0.25">
      <c r="A791" s="7">
        <v>38</v>
      </c>
      <c r="B791" s="8" t="s">
        <v>299</v>
      </c>
      <c r="C791" s="20" t="s">
        <v>71</v>
      </c>
      <c r="D791" s="21">
        <v>533</v>
      </c>
      <c r="E791" s="540"/>
      <c r="F791" s="12">
        <f>ROUND($D791*E791,2)</f>
        <v>0</v>
      </c>
    </row>
    <row r="792" spans="1:6" x14ac:dyDescent="0.25">
      <c r="A792" s="7"/>
      <c r="B792" s="8"/>
      <c r="C792" s="20"/>
      <c r="D792" s="21"/>
      <c r="E792" s="540"/>
      <c r="F792" s="12"/>
    </row>
    <row r="793" spans="1:6" x14ac:dyDescent="0.25">
      <c r="A793" s="7"/>
      <c r="B793" s="18" t="s">
        <v>300</v>
      </c>
      <c r="C793" s="20"/>
      <c r="D793" s="13"/>
      <c r="E793" s="540"/>
      <c r="F793" s="12"/>
    </row>
    <row r="794" spans="1:6" x14ac:dyDescent="0.25">
      <c r="A794" s="7"/>
      <c r="B794" s="8"/>
      <c r="C794" s="20"/>
      <c r="D794" s="21"/>
      <c r="E794" s="540"/>
      <c r="F794" s="12"/>
    </row>
    <row r="795" spans="1:6" x14ac:dyDescent="0.25">
      <c r="A795" s="7">
        <v>39</v>
      </c>
      <c r="B795" s="8" t="s">
        <v>301</v>
      </c>
      <c r="C795" s="20" t="s">
        <v>102</v>
      </c>
      <c r="D795" s="23">
        <v>3.64</v>
      </c>
      <c r="E795" s="540"/>
      <c r="F795" s="12">
        <f>ROUND($D795*E795,2)</f>
        <v>0</v>
      </c>
    </row>
    <row r="796" spans="1:6" x14ac:dyDescent="0.25">
      <c r="A796" s="7"/>
      <c r="B796" s="8"/>
      <c r="C796" s="20"/>
      <c r="D796" s="21"/>
      <c r="E796" s="540"/>
      <c r="F796" s="12"/>
    </row>
    <row r="797" spans="1:6" ht="26.25" x14ac:dyDescent="0.25">
      <c r="A797" s="7"/>
      <c r="B797" s="18" t="s">
        <v>302</v>
      </c>
      <c r="C797" s="20"/>
      <c r="D797" s="13"/>
      <c r="E797" s="540"/>
      <c r="F797" s="12"/>
    </row>
    <row r="798" spans="1:6" x14ac:dyDescent="0.25">
      <c r="A798" s="7"/>
      <c r="B798" s="8"/>
      <c r="C798" s="20"/>
      <c r="D798" s="21"/>
      <c r="E798" s="540"/>
      <c r="F798" s="12"/>
    </row>
    <row r="799" spans="1:6" x14ac:dyDescent="0.25">
      <c r="A799" s="7">
        <v>40</v>
      </c>
      <c r="B799" s="8" t="s">
        <v>301</v>
      </c>
      <c r="C799" s="20" t="s">
        <v>102</v>
      </c>
      <c r="D799" s="23">
        <v>2.4300000000000002</v>
      </c>
      <c r="E799" s="540"/>
      <c r="F799" s="12">
        <f>ROUND($D799*E799,2)</f>
        <v>0</v>
      </c>
    </row>
    <row r="800" spans="1:6" x14ac:dyDescent="0.25">
      <c r="A800" s="7"/>
      <c r="B800" s="8"/>
      <c r="C800" s="20"/>
      <c r="D800" s="21"/>
      <c r="E800" s="540"/>
      <c r="F800" s="12"/>
    </row>
    <row r="801" spans="1:6" ht="26.25" x14ac:dyDescent="0.25">
      <c r="A801" s="7"/>
      <c r="B801" s="18" t="s">
        <v>303</v>
      </c>
      <c r="C801" s="20"/>
      <c r="D801" s="13"/>
      <c r="E801" s="540"/>
      <c r="F801" s="12"/>
    </row>
    <row r="802" spans="1:6" x14ac:dyDescent="0.25">
      <c r="A802" s="7"/>
      <c r="B802" s="8"/>
      <c r="C802" s="20"/>
      <c r="D802" s="21"/>
      <c r="E802" s="540"/>
      <c r="F802" s="12"/>
    </row>
    <row r="803" spans="1:6" x14ac:dyDescent="0.25">
      <c r="A803" s="7">
        <v>41</v>
      </c>
      <c r="B803" s="8" t="s">
        <v>304</v>
      </c>
      <c r="C803" s="20" t="s">
        <v>556</v>
      </c>
      <c r="D803" s="21">
        <v>805</v>
      </c>
      <c r="E803" s="540"/>
      <c r="F803" s="12">
        <f>ROUND($D803*E803,2)</f>
        <v>0</v>
      </c>
    </row>
    <row r="804" spans="1:6" x14ac:dyDescent="0.25">
      <c r="A804" s="7"/>
      <c r="B804" s="8"/>
      <c r="C804" s="20"/>
      <c r="D804" s="21"/>
      <c r="E804" s="540"/>
      <c r="F804" s="12"/>
    </row>
    <row r="805" spans="1:6" ht="26.25" x14ac:dyDescent="0.25">
      <c r="A805" s="7"/>
      <c r="B805" s="18" t="s">
        <v>305</v>
      </c>
      <c r="C805" s="20"/>
      <c r="D805" s="13"/>
      <c r="E805" s="540"/>
      <c r="F805" s="12"/>
    </row>
    <row r="806" spans="1:6" x14ac:dyDescent="0.25">
      <c r="A806" s="7"/>
      <c r="B806" s="8"/>
      <c r="C806" s="20"/>
      <c r="D806" s="21"/>
      <c r="E806" s="540"/>
      <c r="F806" s="12"/>
    </row>
    <row r="807" spans="1:6" x14ac:dyDescent="0.25">
      <c r="A807" s="7">
        <v>42</v>
      </c>
      <c r="B807" s="8" t="s">
        <v>306</v>
      </c>
      <c r="C807" s="20" t="s">
        <v>556</v>
      </c>
      <c r="D807" s="21">
        <v>9</v>
      </c>
      <c r="E807" s="540"/>
      <c r="F807" s="12">
        <f>ROUND($D807*E807,2)</f>
        <v>0</v>
      </c>
    </row>
    <row r="808" spans="1:6" x14ac:dyDescent="0.25">
      <c r="A808" s="7"/>
      <c r="B808" s="8"/>
      <c r="C808" s="20"/>
      <c r="D808" s="21"/>
      <c r="E808" s="540"/>
      <c r="F808" s="12"/>
    </row>
    <row r="809" spans="1:6" x14ac:dyDescent="0.25">
      <c r="A809" s="7">
        <v>43</v>
      </c>
      <c r="B809" s="8" t="s">
        <v>307</v>
      </c>
      <c r="C809" s="20" t="s">
        <v>556</v>
      </c>
      <c r="D809" s="21">
        <v>15</v>
      </c>
      <c r="E809" s="540"/>
      <c r="F809" s="12">
        <f>ROUND($D809*E809,2)</f>
        <v>0</v>
      </c>
    </row>
    <row r="810" spans="1:6" x14ac:dyDescent="0.25">
      <c r="A810" s="7"/>
      <c r="B810" s="8"/>
      <c r="C810" s="20"/>
      <c r="D810" s="21"/>
      <c r="E810" s="540"/>
      <c r="F810" s="12"/>
    </row>
    <row r="811" spans="1:6" x14ac:dyDescent="0.25">
      <c r="A811" s="7">
        <v>44</v>
      </c>
      <c r="B811" s="8" t="s">
        <v>308</v>
      </c>
      <c r="C811" s="20" t="s">
        <v>556</v>
      </c>
      <c r="D811" s="21">
        <v>60</v>
      </c>
      <c r="E811" s="540"/>
      <c r="F811" s="12">
        <f>ROUND($D811*E811,2)</f>
        <v>0</v>
      </c>
    </row>
    <row r="812" spans="1:6" x14ac:dyDescent="0.25">
      <c r="A812" s="7"/>
      <c r="B812" s="8"/>
      <c r="C812" s="20"/>
      <c r="D812" s="21"/>
      <c r="E812" s="540"/>
      <c r="F812" s="12"/>
    </row>
    <row r="813" spans="1:6" x14ac:dyDescent="0.25">
      <c r="A813" s="7">
        <v>45</v>
      </c>
      <c r="B813" s="8" t="s">
        <v>309</v>
      </c>
      <c r="C813" s="20" t="s">
        <v>556</v>
      </c>
      <c r="D813" s="21">
        <v>41</v>
      </c>
      <c r="E813" s="540"/>
      <c r="F813" s="12">
        <f>ROUND($D813*E813,2)</f>
        <v>0</v>
      </c>
    </row>
    <row r="814" spans="1:6" x14ac:dyDescent="0.25">
      <c r="A814" s="7"/>
      <c r="B814" s="8"/>
      <c r="C814" s="20"/>
      <c r="D814" s="21"/>
      <c r="E814" s="540"/>
      <c r="F814" s="12"/>
    </row>
    <row r="815" spans="1:6" ht="27" x14ac:dyDescent="0.25">
      <c r="A815" s="7">
        <v>46</v>
      </c>
      <c r="B815" s="8" t="s">
        <v>310</v>
      </c>
      <c r="C815" s="20" t="s">
        <v>556</v>
      </c>
      <c r="D815" s="21">
        <v>8</v>
      </c>
      <c r="E815" s="540"/>
      <c r="F815" s="12">
        <f>ROUND($D815*E815,2)</f>
        <v>0</v>
      </c>
    </row>
    <row r="816" spans="1:6" x14ac:dyDescent="0.25">
      <c r="A816" s="7"/>
      <c r="B816" s="8"/>
      <c r="C816" s="20"/>
      <c r="D816" s="21"/>
      <c r="E816" s="540"/>
      <c r="F816" s="12"/>
    </row>
    <row r="817" spans="1:6" x14ac:dyDescent="0.25">
      <c r="A817" s="7">
        <v>47</v>
      </c>
      <c r="B817" s="8" t="s">
        <v>559</v>
      </c>
      <c r="C817" s="20" t="s">
        <v>71</v>
      </c>
      <c r="D817" s="21">
        <v>85</v>
      </c>
      <c r="E817" s="540"/>
      <c r="F817" s="12">
        <f>ROUND($D817*E817,2)</f>
        <v>0</v>
      </c>
    </row>
    <row r="818" spans="1:6" x14ac:dyDescent="0.25">
      <c r="A818" s="7"/>
      <c r="B818" s="8"/>
      <c r="C818" s="20"/>
      <c r="D818" s="21"/>
      <c r="E818" s="540"/>
      <c r="F818" s="12"/>
    </row>
    <row r="819" spans="1:6" x14ac:dyDescent="0.25">
      <c r="A819" s="7"/>
      <c r="B819" s="18" t="s">
        <v>311</v>
      </c>
      <c r="C819" s="20"/>
      <c r="D819" s="13"/>
      <c r="E819" s="540"/>
      <c r="F819" s="12"/>
    </row>
    <row r="820" spans="1:6" x14ac:dyDescent="0.25">
      <c r="A820" s="7"/>
      <c r="B820" s="8"/>
      <c r="C820" s="20"/>
      <c r="D820" s="21"/>
      <c r="E820" s="540"/>
      <c r="F820" s="12"/>
    </row>
    <row r="821" spans="1:6" ht="27" x14ac:dyDescent="0.25">
      <c r="A821" s="7">
        <v>48</v>
      </c>
      <c r="B821" s="8" t="s">
        <v>312</v>
      </c>
      <c r="C821" s="20" t="s">
        <v>71</v>
      </c>
      <c r="D821" s="21">
        <v>5</v>
      </c>
      <c r="E821" s="540"/>
      <c r="F821" s="12">
        <f>ROUND($D821*E821,2)</f>
        <v>0</v>
      </c>
    </row>
    <row r="822" spans="1:6" x14ac:dyDescent="0.25">
      <c r="A822" s="7"/>
      <c r="B822" s="8"/>
      <c r="C822" s="20"/>
      <c r="D822" s="21"/>
      <c r="E822" s="540"/>
      <c r="F822" s="12"/>
    </row>
    <row r="823" spans="1:6" ht="27" x14ac:dyDescent="0.25">
      <c r="A823" s="7">
        <v>49</v>
      </c>
      <c r="B823" s="8" t="s">
        <v>313</v>
      </c>
      <c r="C823" s="20" t="s">
        <v>71</v>
      </c>
      <c r="D823" s="21">
        <v>216</v>
      </c>
      <c r="E823" s="540"/>
      <c r="F823" s="12">
        <f>ROUND($D823*E823,2)</f>
        <v>0</v>
      </c>
    </row>
    <row r="824" spans="1:6" x14ac:dyDescent="0.25">
      <c r="A824" s="7"/>
      <c r="B824" s="8"/>
      <c r="C824" s="20"/>
      <c r="D824" s="21"/>
      <c r="E824" s="540"/>
      <c r="F824" s="12"/>
    </row>
    <row r="825" spans="1:6" x14ac:dyDescent="0.25">
      <c r="A825" s="7"/>
      <c r="B825" s="18" t="s">
        <v>314</v>
      </c>
      <c r="C825" s="20"/>
      <c r="D825" s="13"/>
      <c r="E825" s="540"/>
      <c r="F825" s="12"/>
    </row>
    <row r="826" spans="1:6" x14ac:dyDescent="0.25">
      <c r="A826" s="7"/>
      <c r="B826" s="8"/>
      <c r="C826" s="20"/>
      <c r="D826" s="21"/>
      <c r="E826" s="540"/>
      <c r="F826" s="12"/>
    </row>
    <row r="827" spans="1:6" x14ac:dyDescent="0.25">
      <c r="A827" s="7">
        <v>50</v>
      </c>
      <c r="B827" s="8" t="s">
        <v>315</v>
      </c>
      <c r="C827" s="20" t="s">
        <v>71</v>
      </c>
      <c r="D827" s="21">
        <v>233</v>
      </c>
      <c r="E827" s="540"/>
      <c r="F827" s="12">
        <f>ROUND($D827*E827,2)</f>
        <v>0</v>
      </c>
    </row>
    <row r="828" spans="1:6" x14ac:dyDescent="0.25">
      <c r="A828" s="7"/>
      <c r="B828" s="8"/>
      <c r="C828" s="20"/>
      <c r="D828" s="21"/>
      <c r="E828" s="540"/>
      <c r="F828" s="12"/>
    </row>
    <row r="829" spans="1:6" x14ac:dyDescent="0.25">
      <c r="A829" s="7">
        <v>51</v>
      </c>
      <c r="B829" s="8" t="s">
        <v>316</v>
      </c>
      <c r="C829" s="20" t="s">
        <v>71</v>
      </c>
      <c r="D829" s="21">
        <v>361</v>
      </c>
      <c r="E829" s="540"/>
      <c r="F829" s="12">
        <f>ROUND($D829*E829,2)</f>
        <v>0</v>
      </c>
    </row>
    <row r="830" spans="1:6" x14ac:dyDescent="0.25">
      <c r="A830" s="7"/>
      <c r="B830" s="8"/>
      <c r="C830" s="20"/>
      <c r="D830" s="21"/>
      <c r="E830" s="540"/>
      <c r="F830" s="12"/>
    </row>
    <row r="831" spans="1:6" ht="39" x14ac:dyDescent="0.25">
      <c r="A831" s="7"/>
      <c r="B831" s="18" t="s">
        <v>317</v>
      </c>
      <c r="C831" s="20"/>
      <c r="D831" s="13"/>
      <c r="E831" s="540"/>
      <c r="F831" s="12"/>
    </row>
    <row r="832" spans="1:6" x14ac:dyDescent="0.25">
      <c r="A832" s="7"/>
      <c r="B832" s="8"/>
      <c r="C832" s="20"/>
      <c r="D832" s="21"/>
      <c r="E832" s="540"/>
      <c r="F832" s="12"/>
    </row>
    <row r="833" spans="1:6" ht="40.5" x14ac:dyDescent="0.25">
      <c r="A833" s="7">
        <v>52</v>
      </c>
      <c r="B833" s="8" t="s">
        <v>318</v>
      </c>
      <c r="C833" s="20" t="s">
        <v>556</v>
      </c>
      <c r="D833" s="21">
        <v>81</v>
      </c>
      <c r="E833" s="540"/>
      <c r="F833" s="12">
        <f>ROUND($D833*E833,2)</f>
        <v>0</v>
      </c>
    </row>
    <row r="834" spans="1:6" x14ac:dyDescent="0.25">
      <c r="A834" s="7"/>
      <c r="B834" s="8"/>
      <c r="C834" s="20"/>
      <c r="D834" s="21"/>
      <c r="E834" s="540"/>
      <c r="F834" s="12"/>
    </row>
    <row r="835" spans="1:6" ht="40.5" x14ac:dyDescent="0.25">
      <c r="A835" s="7">
        <v>53</v>
      </c>
      <c r="B835" s="8" t="s">
        <v>319</v>
      </c>
      <c r="C835" s="20" t="s">
        <v>556</v>
      </c>
      <c r="D835" s="21">
        <v>15</v>
      </c>
      <c r="E835" s="540"/>
      <c r="F835" s="12">
        <f>ROUND($D835*E835,2)</f>
        <v>0</v>
      </c>
    </row>
    <row r="836" spans="1:6" x14ac:dyDescent="0.25">
      <c r="A836" s="7"/>
      <c r="B836" s="8"/>
      <c r="C836" s="20"/>
      <c r="D836" s="21"/>
      <c r="E836" s="540"/>
      <c r="F836" s="12"/>
    </row>
    <row r="837" spans="1:6" ht="40.5" x14ac:dyDescent="0.25">
      <c r="A837" s="7">
        <v>54</v>
      </c>
      <c r="B837" s="8" t="s">
        <v>320</v>
      </c>
      <c r="C837" s="20" t="s">
        <v>556</v>
      </c>
      <c r="D837" s="21">
        <v>3</v>
      </c>
      <c r="E837" s="540"/>
      <c r="F837" s="12">
        <f>ROUND($D837*E837,2)</f>
        <v>0</v>
      </c>
    </row>
    <row r="838" spans="1:6" x14ac:dyDescent="0.25">
      <c r="A838" s="7"/>
      <c r="B838" s="8"/>
      <c r="C838" s="20"/>
      <c r="D838" s="21"/>
      <c r="E838" s="540"/>
      <c r="F838" s="12"/>
    </row>
    <row r="839" spans="1:6" ht="40.5" x14ac:dyDescent="0.25">
      <c r="A839" s="7">
        <v>55</v>
      </c>
      <c r="B839" s="8" t="s">
        <v>321</v>
      </c>
      <c r="C839" s="20" t="s">
        <v>556</v>
      </c>
      <c r="D839" s="21">
        <v>5</v>
      </c>
      <c r="E839" s="540"/>
      <c r="F839" s="12">
        <f>ROUND($D839*E839,2)</f>
        <v>0</v>
      </c>
    </row>
    <row r="840" spans="1:6" x14ac:dyDescent="0.25">
      <c r="A840" s="7"/>
      <c r="B840" s="8"/>
      <c r="C840" s="20"/>
      <c r="D840" s="21"/>
      <c r="E840" s="540"/>
      <c r="F840" s="12"/>
    </row>
    <row r="841" spans="1:6" ht="40.5" x14ac:dyDescent="0.25">
      <c r="A841" s="7">
        <v>56</v>
      </c>
      <c r="B841" s="8" t="s">
        <v>322</v>
      </c>
      <c r="C841" s="20" t="s">
        <v>71</v>
      </c>
      <c r="D841" s="21">
        <v>9</v>
      </c>
      <c r="E841" s="540"/>
      <c r="F841" s="12">
        <f>ROUND($D841*E841,2)</f>
        <v>0</v>
      </c>
    </row>
    <row r="842" spans="1:6" x14ac:dyDescent="0.25">
      <c r="A842" s="7"/>
      <c r="B842" s="8"/>
      <c r="C842" s="20"/>
      <c r="D842" s="21"/>
      <c r="E842" s="540"/>
      <c r="F842" s="12"/>
    </row>
    <row r="843" spans="1:6" ht="40.5" x14ac:dyDescent="0.25">
      <c r="A843" s="7">
        <v>57</v>
      </c>
      <c r="B843" s="8" t="s">
        <v>323</v>
      </c>
      <c r="C843" s="20" t="s">
        <v>71</v>
      </c>
      <c r="D843" s="21">
        <v>15</v>
      </c>
      <c r="E843" s="540"/>
      <c r="F843" s="12">
        <f>ROUND($D843*E843,2)</f>
        <v>0</v>
      </c>
    </row>
    <row r="844" spans="1:6" x14ac:dyDescent="0.25">
      <c r="A844" s="7"/>
      <c r="B844" s="8"/>
      <c r="C844" s="20"/>
      <c r="D844" s="21"/>
      <c r="E844" s="540"/>
      <c r="F844" s="12"/>
    </row>
    <row r="845" spans="1:6" x14ac:dyDescent="0.25">
      <c r="A845" s="7"/>
      <c r="B845" s="18" t="s">
        <v>324</v>
      </c>
      <c r="C845" s="20"/>
      <c r="D845" s="13"/>
      <c r="E845" s="540"/>
      <c r="F845" s="12"/>
    </row>
    <row r="846" spans="1:6" x14ac:dyDescent="0.25">
      <c r="A846" s="7"/>
      <c r="B846" s="8"/>
      <c r="C846" s="20"/>
      <c r="D846" s="21"/>
      <c r="E846" s="540"/>
      <c r="F846" s="12"/>
    </row>
    <row r="847" spans="1:6" ht="94.5" x14ac:dyDescent="0.25">
      <c r="A847" s="7">
        <v>58</v>
      </c>
      <c r="B847" s="8" t="s">
        <v>325</v>
      </c>
      <c r="C847" s="20" t="s">
        <v>71</v>
      </c>
      <c r="D847" s="21">
        <v>142</v>
      </c>
      <c r="E847" s="540"/>
      <c r="F847" s="12">
        <f>ROUND($D847*E847,2)</f>
        <v>0</v>
      </c>
    </row>
    <row r="848" spans="1:6" x14ac:dyDescent="0.25">
      <c r="A848" s="7"/>
      <c r="B848" s="8"/>
      <c r="C848" s="20"/>
      <c r="D848" s="21"/>
      <c r="E848" s="540"/>
      <c r="F848" s="12"/>
    </row>
    <row r="849" spans="1:6" x14ac:dyDescent="0.25">
      <c r="A849" s="7">
        <v>59</v>
      </c>
      <c r="B849" s="8" t="s">
        <v>326</v>
      </c>
      <c r="C849" s="20" t="s">
        <v>71</v>
      </c>
      <c r="D849" s="21">
        <v>9</v>
      </c>
      <c r="E849" s="540"/>
      <c r="F849" s="12">
        <f>ROUND($D849*E849,2)</f>
        <v>0</v>
      </c>
    </row>
    <row r="850" spans="1:6" x14ac:dyDescent="0.25">
      <c r="A850" s="7"/>
      <c r="B850" s="8"/>
      <c r="C850" s="20"/>
      <c r="D850" s="21"/>
      <c r="E850" s="540"/>
      <c r="F850" s="12"/>
    </row>
    <row r="851" spans="1:6" ht="94.5" x14ac:dyDescent="0.25">
      <c r="A851" s="7">
        <v>60</v>
      </c>
      <c r="B851" s="8" t="s">
        <v>327</v>
      </c>
      <c r="C851" s="20" t="s">
        <v>71</v>
      </c>
      <c r="D851" s="21">
        <v>142</v>
      </c>
      <c r="E851" s="540"/>
      <c r="F851" s="12">
        <f>ROUND($D851*E851,2)</f>
        <v>0</v>
      </c>
    </row>
    <row r="852" spans="1:6" x14ac:dyDescent="0.25">
      <c r="A852" s="7"/>
      <c r="B852" s="8"/>
      <c r="C852" s="20"/>
      <c r="D852" s="21"/>
      <c r="E852" s="540"/>
      <c r="F852" s="12"/>
    </row>
    <row r="853" spans="1:6" x14ac:dyDescent="0.25">
      <c r="A853" s="7">
        <v>61</v>
      </c>
      <c r="B853" s="8" t="s">
        <v>326</v>
      </c>
      <c r="C853" s="20" t="s">
        <v>71</v>
      </c>
      <c r="D853" s="21">
        <v>9</v>
      </c>
      <c r="E853" s="540"/>
      <c r="F853" s="12">
        <f>ROUND($D853*E853,2)</f>
        <v>0</v>
      </c>
    </row>
    <row r="854" spans="1:6" x14ac:dyDescent="0.25">
      <c r="A854" s="7"/>
      <c r="B854" s="8"/>
      <c r="C854" s="20"/>
      <c r="D854" s="21"/>
      <c r="E854" s="540"/>
      <c r="F854" s="12"/>
    </row>
    <row r="855" spans="1:6" ht="39" x14ac:dyDescent="0.25">
      <c r="A855" s="7"/>
      <c r="B855" s="18" t="s">
        <v>328</v>
      </c>
      <c r="C855" s="20"/>
      <c r="D855" s="13"/>
      <c r="E855" s="540"/>
      <c r="F855" s="12"/>
    </row>
    <row r="856" spans="1:6" x14ac:dyDescent="0.25">
      <c r="A856" s="7"/>
      <c r="B856" s="8"/>
      <c r="C856" s="20"/>
      <c r="D856" s="21"/>
      <c r="E856" s="540"/>
      <c r="F856" s="12"/>
    </row>
    <row r="857" spans="1:6" x14ac:dyDescent="0.25">
      <c r="A857" s="7">
        <v>62</v>
      </c>
      <c r="B857" s="8" t="s">
        <v>329</v>
      </c>
      <c r="C857" s="20" t="s">
        <v>556</v>
      </c>
      <c r="D857" s="21">
        <v>60</v>
      </c>
      <c r="E857" s="540"/>
      <c r="F857" s="12">
        <f>ROUND($D857*E857,2)</f>
        <v>0</v>
      </c>
    </row>
    <row r="858" spans="1:6" x14ac:dyDescent="0.25">
      <c r="A858" s="7"/>
      <c r="B858" s="8"/>
      <c r="C858" s="20"/>
      <c r="D858" s="21"/>
      <c r="E858" s="540"/>
      <c r="F858" s="12"/>
    </row>
    <row r="859" spans="1:6" ht="26.25" x14ac:dyDescent="0.25">
      <c r="A859" s="7"/>
      <c r="B859" s="18" t="s">
        <v>114</v>
      </c>
      <c r="C859" s="20"/>
      <c r="D859" s="13"/>
      <c r="E859" s="540"/>
      <c r="F859" s="12"/>
    </row>
    <row r="860" spans="1:6" x14ac:dyDescent="0.25">
      <c r="A860" s="7"/>
      <c r="B860" s="8"/>
      <c r="C860" s="20"/>
      <c r="D860" s="21"/>
      <c r="E860" s="540"/>
      <c r="F860" s="12"/>
    </row>
    <row r="861" spans="1:6" x14ac:dyDescent="0.25">
      <c r="A861" s="7">
        <v>63</v>
      </c>
      <c r="B861" s="8" t="s">
        <v>330</v>
      </c>
      <c r="C861" s="20" t="s">
        <v>556</v>
      </c>
      <c r="D861" s="21">
        <v>797</v>
      </c>
      <c r="E861" s="540"/>
      <c r="F861" s="12">
        <f>ROUND($D861*E861,2)</f>
        <v>0</v>
      </c>
    </row>
    <row r="862" spans="1:6" x14ac:dyDescent="0.25">
      <c r="A862" s="7"/>
      <c r="B862" s="8"/>
      <c r="C862" s="20"/>
      <c r="D862" s="21"/>
      <c r="E862" s="540"/>
      <c r="F862" s="12"/>
    </row>
    <row r="863" spans="1:6" ht="26.25" x14ac:dyDescent="0.25">
      <c r="A863" s="7"/>
      <c r="B863" s="18" t="s">
        <v>331</v>
      </c>
      <c r="C863" s="20"/>
      <c r="D863" s="13"/>
      <c r="E863" s="540"/>
      <c r="F863" s="12"/>
    </row>
    <row r="864" spans="1:6" x14ac:dyDescent="0.25">
      <c r="A864" s="7"/>
      <c r="B864" s="8"/>
      <c r="C864" s="20"/>
      <c r="D864" s="21"/>
      <c r="E864" s="540"/>
      <c r="F864" s="12"/>
    </row>
    <row r="865" spans="1:6" ht="54" x14ac:dyDescent="0.25">
      <c r="A865" s="7">
        <v>64</v>
      </c>
      <c r="B865" s="8" t="s">
        <v>332</v>
      </c>
      <c r="C865" s="20" t="s">
        <v>71</v>
      </c>
      <c r="D865" s="21">
        <v>5</v>
      </c>
      <c r="E865" s="540"/>
      <c r="F865" s="12">
        <f>ROUND($D865*E865,2)</f>
        <v>0</v>
      </c>
    </row>
    <row r="866" spans="1:6" x14ac:dyDescent="0.25">
      <c r="A866" s="7"/>
      <c r="B866" s="8"/>
      <c r="C866" s="20"/>
      <c r="D866" s="21"/>
      <c r="E866" s="540"/>
      <c r="F866" s="12"/>
    </row>
    <row r="867" spans="1:6" ht="39" x14ac:dyDescent="0.25">
      <c r="A867" s="7"/>
      <c r="B867" s="18" t="s">
        <v>333</v>
      </c>
      <c r="C867" s="20"/>
      <c r="D867" s="13"/>
      <c r="E867" s="540"/>
      <c r="F867" s="12"/>
    </row>
    <row r="868" spans="1:6" x14ac:dyDescent="0.25">
      <c r="A868" s="7"/>
      <c r="B868" s="8"/>
      <c r="C868" s="20"/>
      <c r="D868" s="21"/>
      <c r="E868" s="540"/>
      <c r="F868" s="12"/>
    </row>
    <row r="869" spans="1:6" ht="40.5" x14ac:dyDescent="0.25">
      <c r="A869" s="7">
        <v>65</v>
      </c>
      <c r="B869" s="8" t="s">
        <v>334</v>
      </c>
      <c r="C869" s="20" t="s">
        <v>71</v>
      </c>
      <c r="D869" s="21">
        <v>533</v>
      </c>
      <c r="E869" s="540"/>
      <c r="F869" s="12">
        <f>ROUND($D869*E869,2)</f>
        <v>0</v>
      </c>
    </row>
    <row r="870" spans="1:6" x14ac:dyDescent="0.25">
      <c r="A870" s="7"/>
      <c r="B870" s="8"/>
      <c r="C870" s="20"/>
      <c r="D870" s="21"/>
      <c r="E870" s="540"/>
      <c r="F870" s="12"/>
    </row>
    <row r="871" spans="1:6" x14ac:dyDescent="0.25">
      <c r="A871" s="7"/>
      <c r="B871" s="18" t="s">
        <v>335</v>
      </c>
      <c r="C871" s="20"/>
      <c r="D871" s="13"/>
      <c r="E871" s="540"/>
      <c r="F871" s="12"/>
    </row>
    <row r="872" spans="1:6" x14ac:dyDescent="0.25">
      <c r="A872" s="7"/>
      <c r="B872" s="8"/>
      <c r="C872" s="20"/>
      <c r="D872" s="21"/>
      <c r="E872" s="540"/>
      <c r="F872" s="12"/>
    </row>
    <row r="873" spans="1:6" ht="40.5" x14ac:dyDescent="0.25">
      <c r="A873" s="7">
        <v>66</v>
      </c>
      <c r="B873" s="8" t="s">
        <v>336</v>
      </c>
      <c r="C873" s="20" t="s">
        <v>556</v>
      </c>
      <c r="D873" s="21">
        <v>4</v>
      </c>
      <c r="E873" s="540"/>
      <c r="F873" s="12">
        <f>ROUND($D873*E873,2)</f>
        <v>0</v>
      </c>
    </row>
    <row r="874" spans="1:6" x14ac:dyDescent="0.25">
      <c r="A874" s="7"/>
      <c r="B874" s="8"/>
      <c r="C874" s="20"/>
      <c r="D874" s="21"/>
      <c r="E874" s="540"/>
      <c r="F874" s="12"/>
    </row>
    <row r="875" spans="1:6" x14ac:dyDescent="0.25">
      <c r="A875" s="7"/>
      <c r="B875" s="18" t="s">
        <v>337</v>
      </c>
      <c r="C875" s="20"/>
      <c r="D875" s="13"/>
      <c r="E875" s="540"/>
      <c r="F875" s="12"/>
    </row>
    <row r="876" spans="1:6" x14ac:dyDescent="0.25">
      <c r="A876" s="7"/>
      <c r="B876" s="8"/>
      <c r="C876" s="20"/>
      <c r="D876" s="21"/>
      <c r="E876" s="540"/>
      <c r="F876" s="12"/>
    </row>
    <row r="877" spans="1:6" ht="81" x14ac:dyDescent="0.25">
      <c r="A877" s="7">
        <v>67</v>
      </c>
      <c r="B877" s="8" t="s">
        <v>338</v>
      </c>
      <c r="C877" s="20" t="s">
        <v>556</v>
      </c>
      <c r="D877" s="21">
        <v>258</v>
      </c>
      <c r="E877" s="540"/>
      <c r="F877" s="12">
        <f>ROUND($D877*E877,2)</f>
        <v>0</v>
      </c>
    </row>
    <row r="878" spans="1:6" x14ac:dyDescent="0.25">
      <c r="A878" s="7"/>
      <c r="B878" s="8"/>
      <c r="C878" s="20"/>
      <c r="D878" s="21"/>
      <c r="E878" s="540"/>
      <c r="F878" s="12"/>
    </row>
    <row r="879" spans="1:6" ht="108" x14ac:dyDescent="0.25">
      <c r="A879" s="7">
        <v>68</v>
      </c>
      <c r="B879" s="8" t="s">
        <v>339</v>
      </c>
      <c r="C879" s="20" t="s">
        <v>556</v>
      </c>
      <c r="D879" s="21">
        <v>539</v>
      </c>
      <c r="E879" s="540"/>
      <c r="F879" s="12">
        <f>ROUND($D879*E879,2)</f>
        <v>0</v>
      </c>
    </row>
    <row r="880" spans="1:6" x14ac:dyDescent="0.25">
      <c r="A880" s="7"/>
      <c r="B880" s="8"/>
      <c r="C880" s="20"/>
      <c r="D880" s="21"/>
      <c r="E880" s="540"/>
      <c r="F880" s="12"/>
    </row>
    <row r="881" spans="1:6" x14ac:dyDescent="0.25">
      <c r="A881" s="7"/>
      <c r="B881" s="18" t="s">
        <v>340</v>
      </c>
      <c r="C881" s="20"/>
      <c r="D881" s="13"/>
      <c r="E881" s="540"/>
      <c r="F881" s="12"/>
    </row>
    <row r="882" spans="1:6" x14ac:dyDescent="0.25">
      <c r="A882" s="7"/>
      <c r="B882" s="8"/>
      <c r="C882" s="20"/>
      <c r="D882" s="21"/>
      <c r="E882" s="540"/>
      <c r="F882" s="12"/>
    </row>
    <row r="883" spans="1:6" ht="94.5" x14ac:dyDescent="0.25">
      <c r="A883" s="7">
        <v>69</v>
      </c>
      <c r="B883" s="8" t="s">
        <v>341</v>
      </c>
      <c r="C883" s="20" t="s">
        <v>74</v>
      </c>
      <c r="D883" s="21">
        <v>1</v>
      </c>
      <c r="E883" s="540"/>
      <c r="F883" s="12">
        <f>ROUND($D883*E883,2)</f>
        <v>0</v>
      </c>
    </row>
    <row r="884" spans="1:6" x14ac:dyDescent="0.25">
      <c r="A884" s="7"/>
      <c r="B884" s="8"/>
      <c r="C884" s="20"/>
      <c r="D884" s="21"/>
      <c r="E884" s="540"/>
      <c r="F884" s="12"/>
    </row>
    <row r="885" spans="1:6" x14ac:dyDescent="0.25">
      <c r="A885" s="7"/>
      <c r="B885" s="18" t="s">
        <v>342</v>
      </c>
      <c r="C885" s="20"/>
      <c r="D885" s="13"/>
      <c r="E885" s="540"/>
      <c r="F885" s="12"/>
    </row>
    <row r="886" spans="1:6" x14ac:dyDescent="0.25">
      <c r="A886" s="7"/>
      <c r="B886" s="8"/>
      <c r="C886" s="20"/>
      <c r="D886" s="21"/>
      <c r="E886" s="540"/>
      <c r="F886" s="12"/>
    </row>
    <row r="887" spans="1:6" x14ac:dyDescent="0.25">
      <c r="A887" s="7">
        <v>70</v>
      </c>
      <c r="B887" s="8" t="s">
        <v>343</v>
      </c>
      <c r="C887" s="20" t="s">
        <v>74</v>
      </c>
      <c r="D887" s="21">
        <v>1</v>
      </c>
      <c r="E887" s="540"/>
      <c r="F887" s="12">
        <f>ROUND($D887*E887,2)</f>
        <v>0</v>
      </c>
    </row>
    <row r="888" spans="1:6" x14ac:dyDescent="0.25">
      <c r="A888" s="7"/>
      <c r="B888" s="8"/>
      <c r="C888" s="20"/>
      <c r="D888" s="21"/>
      <c r="E888" s="540"/>
      <c r="F888" s="12"/>
    </row>
    <row r="889" spans="1:6" x14ac:dyDescent="0.25">
      <c r="A889" s="7"/>
      <c r="B889" s="18" t="s">
        <v>560</v>
      </c>
      <c r="C889" s="20"/>
      <c r="D889" s="13"/>
      <c r="E889" s="540"/>
      <c r="F889" s="12"/>
    </row>
    <row r="890" spans="1:6" x14ac:dyDescent="0.25">
      <c r="A890" s="7"/>
      <c r="B890" s="8"/>
      <c r="C890" s="20"/>
      <c r="D890" s="21"/>
      <c r="E890" s="540"/>
      <c r="F890" s="12"/>
    </row>
    <row r="891" spans="1:6" x14ac:dyDescent="0.25">
      <c r="A891" s="7">
        <v>71</v>
      </c>
      <c r="B891" s="8" t="s">
        <v>561</v>
      </c>
      <c r="C891" s="20" t="s">
        <v>71</v>
      </c>
      <c r="D891" s="21">
        <v>2</v>
      </c>
      <c r="E891" s="540"/>
      <c r="F891" s="12">
        <f>ROUND($D891*E891,2)</f>
        <v>0</v>
      </c>
    </row>
    <row r="892" spans="1:6" x14ac:dyDescent="0.25">
      <c r="A892" s="7"/>
      <c r="B892" s="8"/>
      <c r="C892" s="20"/>
      <c r="D892" s="21"/>
      <c r="E892" s="540"/>
      <c r="F892" s="12"/>
    </row>
    <row r="893" spans="1:6" x14ac:dyDescent="0.25">
      <c r="A893" s="7"/>
      <c r="B893" s="18" t="s">
        <v>562</v>
      </c>
      <c r="C893" s="20"/>
      <c r="D893" s="13"/>
      <c r="E893" s="540"/>
      <c r="F893" s="12"/>
    </row>
    <row r="894" spans="1:6" x14ac:dyDescent="0.25">
      <c r="A894" s="7"/>
      <c r="B894" s="8"/>
      <c r="C894" s="20"/>
      <c r="D894" s="21"/>
      <c r="E894" s="540"/>
      <c r="F894" s="12"/>
    </row>
    <row r="895" spans="1:6" x14ac:dyDescent="0.25">
      <c r="A895" s="7">
        <v>72</v>
      </c>
      <c r="B895" s="8" t="s">
        <v>563</v>
      </c>
      <c r="C895" s="20" t="s">
        <v>74</v>
      </c>
      <c r="D895" s="21">
        <v>2</v>
      </c>
      <c r="E895" s="540"/>
      <c r="F895" s="12">
        <f>ROUND($D895*E895,2)</f>
        <v>0</v>
      </c>
    </row>
    <row r="896" spans="1:6" x14ac:dyDescent="0.25">
      <c r="A896" s="7"/>
      <c r="B896" s="8"/>
      <c r="C896" s="20"/>
      <c r="D896" s="21"/>
      <c r="E896" s="540"/>
      <c r="F896" s="12"/>
    </row>
    <row r="897" spans="1:6" x14ac:dyDescent="0.25">
      <c r="A897" s="7"/>
      <c r="B897" s="22" t="s">
        <v>344</v>
      </c>
      <c r="C897" s="20"/>
      <c r="D897" s="13"/>
      <c r="E897" s="540"/>
      <c r="F897" s="12"/>
    </row>
    <row r="898" spans="1:6" x14ac:dyDescent="0.25">
      <c r="A898" s="7"/>
      <c r="B898" s="8"/>
      <c r="C898" s="20"/>
      <c r="D898" s="21"/>
      <c r="E898" s="540"/>
      <c r="F898" s="12"/>
    </row>
    <row r="899" spans="1:6" ht="192" x14ac:dyDescent="0.25">
      <c r="A899" s="7"/>
      <c r="B899" s="18" t="s">
        <v>345</v>
      </c>
      <c r="C899" s="20"/>
      <c r="D899" s="13"/>
      <c r="E899" s="540"/>
      <c r="F899" s="12"/>
    </row>
    <row r="900" spans="1:6" x14ac:dyDescent="0.25">
      <c r="A900" s="7"/>
      <c r="B900" s="8"/>
      <c r="C900" s="20"/>
      <c r="D900" s="21"/>
      <c r="E900" s="540"/>
      <c r="F900" s="12"/>
    </row>
    <row r="901" spans="1:6" x14ac:dyDescent="0.25">
      <c r="A901" s="7">
        <v>73</v>
      </c>
      <c r="B901" s="8" t="s">
        <v>132</v>
      </c>
      <c r="C901" s="20" t="s">
        <v>71</v>
      </c>
      <c r="D901" s="21">
        <v>34</v>
      </c>
      <c r="E901" s="540"/>
      <c r="F901" s="12">
        <f>ROUND($D901*E901,2)</f>
        <v>0</v>
      </c>
    </row>
    <row r="902" spans="1:6" x14ac:dyDescent="0.25">
      <c r="A902" s="7"/>
      <c r="B902" s="8"/>
      <c r="C902" s="20"/>
      <c r="D902" s="21"/>
      <c r="E902" s="540"/>
      <c r="F902" s="12"/>
    </row>
    <row r="903" spans="1:6" x14ac:dyDescent="0.25">
      <c r="A903" s="7">
        <v>74</v>
      </c>
      <c r="B903" s="8" t="s">
        <v>346</v>
      </c>
      <c r="C903" s="20" t="s">
        <v>71</v>
      </c>
      <c r="D903" s="21">
        <v>7</v>
      </c>
      <c r="E903" s="540"/>
      <c r="F903" s="12">
        <f>ROUND($D903*E903,2)</f>
        <v>0</v>
      </c>
    </row>
    <row r="904" spans="1:6" x14ac:dyDescent="0.25">
      <c r="A904" s="7"/>
      <c r="B904" s="8"/>
      <c r="C904" s="20"/>
      <c r="D904" s="21"/>
      <c r="E904" s="540"/>
      <c r="F904" s="12"/>
    </row>
    <row r="905" spans="1:6" x14ac:dyDescent="0.25">
      <c r="A905" s="7"/>
      <c r="B905" s="22" t="s">
        <v>347</v>
      </c>
      <c r="C905" s="20"/>
      <c r="D905" s="13"/>
      <c r="E905" s="540"/>
      <c r="F905" s="12"/>
    </row>
    <row r="906" spans="1:6" x14ac:dyDescent="0.25">
      <c r="A906" s="7"/>
      <c r="B906" s="8"/>
      <c r="C906" s="20"/>
      <c r="D906" s="21"/>
      <c r="E906" s="540"/>
      <c r="F906" s="12"/>
    </row>
    <row r="907" spans="1:6" ht="243" x14ac:dyDescent="0.25">
      <c r="A907" s="7"/>
      <c r="B907" s="18" t="s">
        <v>348</v>
      </c>
      <c r="C907" s="20"/>
      <c r="D907" s="13"/>
      <c r="E907" s="540"/>
      <c r="F907" s="12"/>
    </row>
    <row r="908" spans="1:6" x14ac:dyDescent="0.25">
      <c r="A908" s="7"/>
      <c r="B908" s="8"/>
      <c r="C908" s="20"/>
      <c r="D908" s="21"/>
      <c r="E908" s="540"/>
      <c r="F908" s="12"/>
    </row>
    <row r="909" spans="1:6" x14ac:dyDescent="0.25">
      <c r="A909" s="7">
        <v>75</v>
      </c>
      <c r="B909" s="8" t="s">
        <v>349</v>
      </c>
      <c r="C909" s="20" t="s">
        <v>71</v>
      </c>
      <c r="D909" s="21">
        <v>50</v>
      </c>
      <c r="E909" s="540"/>
      <c r="F909" s="12">
        <f>ROUND($D909*E909,2)</f>
        <v>0</v>
      </c>
    </row>
    <row r="910" spans="1:6" x14ac:dyDescent="0.25">
      <c r="A910" s="7"/>
      <c r="B910" s="8"/>
      <c r="C910" s="20"/>
      <c r="D910" s="21"/>
      <c r="E910" s="540"/>
      <c r="F910" s="12"/>
    </row>
    <row r="911" spans="1:6" ht="175.5" x14ac:dyDescent="0.25">
      <c r="A911" s="7">
        <v>76</v>
      </c>
      <c r="B911" s="8" t="s">
        <v>1020</v>
      </c>
      <c r="C911" s="20" t="s">
        <v>74</v>
      </c>
      <c r="D911" s="21">
        <v>1</v>
      </c>
      <c r="E911" s="540"/>
      <c r="F911" s="12">
        <f>ROUND($D911*E911,2)</f>
        <v>0</v>
      </c>
    </row>
    <row r="912" spans="1:6" x14ac:dyDescent="0.25">
      <c r="A912" s="7"/>
      <c r="B912" s="8"/>
      <c r="C912" s="20"/>
      <c r="D912" s="21"/>
      <c r="E912" s="540"/>
      <c r="F912" s="12"/>
    </row>
    <row r="913" spans="1:6" x14ac:dyDescent="0.25">
      <c r="A913" s="7"/>
      <c r="B913" s="22" t="s">
        <v>350</v>
      </c>
      <c r="C913" s="20"/>
      <c r="D913" s="13"/>
      <c r="E913" s="540"/>
      <c r="F913" s="12"/>
    </row>
    <row r="914" spans="1:6" x14ac:dyDescent="0.25">
      <c r="A914" s="7"/>
      <c r="B914" s="8"/>
      <c r="C914" s="20"/>
      <c r="D914" s="21"/>
      <c r="E914" s="540"/>
      <c r="F914" s="12"/>
    </row>
    <row r="915" spans="1:6" x14ac:dyDescent="0.25">
      <c r="A915" s="7"/>
      <c r="B915" s="22" t="s">
        <v>64</v>
      </c>
      <c r="C915" s="20"/>
      <c r="D915" s="13"/>
      <c r="E915" s="540"/>
      <c r="F915" s="12"/>
    </row>
    <row r="916" spans="1:6" x14ac:dyDescent="0.25">
      <c r="A916" s="7"/>
      <c r="B916" s="8"/>
      <c r="C916" s="20"/>
      <c r="D916" s="21"/>
      <c r="E916" s="540"/>
      <c r="F916" s="12"/>
    </row>
    <row r="917" spans="1:6" x14ac:dyDescent="0.25">
      <c r="A917" s="7"/>
      <c r="B917" s="18" t="s">
        <v>351</v>
      </c>
      <c r="C917" s="20"/>
      <c r="D917" s="13"/>
      <c r="E917" s="540"/>
      <c r="F917" s="12"/>
    </row>
    <row r="918" spans="1:6" x14ac:dyDescent="0.25">
      <c r="A918" s="7"/>
      <c r="B918" s="8"/>
      <c r="C918" s="20"/>
      <c r="D918" s="21"/>
      <c r="E918" s="540"/>
      <c r="F918" s="12"/>
    </row>
    <row r="919" spans="1:6" ht="54" x14ac:dyDescent="0.25">
      <c r="A919" s="7"/>
      <c r="B919" s="8" t="s">
        <v>352</v>
      </c>
      <c r="C919" s="20"/>
      <c r="D919" s="13"/>
      <c r="E919" s="540"/>
      <c r="F919" s="12"/>
    </row>
    <row r="920" spans="1:6" x14ac:dyDescent="0.25">
      <c r="A920" s="7"/>
      <c r="B920" s="8"/>
      <c r="C920" s="20"/>
      <c r="D920" s="21"/>
      <c r="E920" s="540"/>
      <c r="F920" s="12"/>
    </row>
    <row r="921" spans="1:6" ht="27" x14ac:dyDescent="0.25">
      <c r="A921" s="7"/>
      <c r="B921" s="8" t="s">
        <v>353</v>
      </c>
      <c r="C921" s="20"/>
      <c r="D921" s="13"/>
      <c r="E921" s="540"/>
      <c r="F921" s="12"/>
    </row>
    <row r="922" spans="1:6" x14ac:dyDescent="0.25">
      <c r="A922" s="7"/>
      <c r="B922" s="8"/>
      <c r="C922" s="20"/>
      <c r="D922" s="21"/>
      <c r="E922" s="540"/>
      <c r="F922" s="12"/>
    </row>
    <row r="923" spans="1:6" ht="40.5" x14ac:dyDescent="0.25">
      <c r="A923" s="7"/>
      <c r="B923" s="8" t="s">
        <v>354</v>
      </c>
      <c r="C923" s="20"/>
      <c r="D923" s="13"/>
      <c r="E923" s="540"/>
      <c r="F923" s="12"/>
    </row>
    <row r="924" spans="1:6" x14ac:dyDescent="0.25">
      <c r="A924" s="7"/>
      <c r="B924" s="8"/>
      <c r="C924" s="20"/>
      <c r="D924" s="21"/>
      <c r="E924" s="540"/>
      <c r="F924" s="12"/>
    </row>
    <row r="925" spans="1:6" ht="54" x14ac:dyDescent="0.25">
      <c r="A925" s="7"/>
      <c r="B925" s="8" t="s">
        <v>355</v>
      </c>
      <c r="C925" s="20"/>
      <c r="D925" s="13"/>
      <c r="E925" s="540"/>
      <c r="F925" s="12"/>
    </row>
    <row r="926" spans="1:6" x14ac:dyDescent="0.25">
      <c r="A926" s="7"/>
      <c r="B926" s="8"/>
      <c r="C926" s="20"/>
      <c r="D926" s="21"/>
      <c r="E926" s="540"/>
      <c r="F926" s="12"/>
    </row>
    <row r="927" spans="1:6" ht="54" x14ac:dyDescent="0.25">
      <c r="A927" s="7"/>
      <c r="B927" s="8" t="s">
        <v>356</v>
      </c>
      <c r="C927" s="20"/>
      <c r="D927" s="13"/>
      <c r="E927" s="540"/>
      <c r="F927" s="12"/>
    </row>
    <row r="928" spans="1:6" x14ac:dyDescent="0.25">
      <c r="A928" s="7"/>
      <c r="B928" s="8"/>
      <c r="C928" s="20"/>
      <c r="D928" s="21"/>
      <c r="E928" s="540"/>
      <c r="F928" s="12"/>
    </row>
    <row r="929" spans="1:6" x14ac:dyDescent="0.25">
      <c r="A929" s="7"/>
      <c r="B929" s="18" t="s">
        <v>357</v>
      </c>
      <c r="C929" s="20"/>
      <c r="D929" s="13"/>
      <c r="E929" s="540"/>
      <c r="F929" s="12"/>
    </row>
    <row r="930" spans="1:6" x14ac:dyDescent="0.25">
      <c r="A930" s="7"/>
      <c r="B930" s="8"/>
      <c r="C930" s="20"/>
      <c r="D930" s="21"/>
      <c r="E930" s="540"/>
      <c r="F930" s="12"/>
    </row>
    <row r="931" spans="1:6" ht="162" x14ac:dyDescent="0.25">
      <c r="A931" s="7"/>
      <c r="B931" s="8" t="s">
        <v>358</v>
      </c>
      <c r="C931" s="20"/>
      <c r="D931" s="13"/>
      <c r="E931" s="540"/>
      <c r="F931" s="12"/>
    </row>
    <row r="932" spans="1:6" x14ac:dyDescent="0.25">
      <c r="A932" s="7"/>
      <c r="B932" s="8"/>
      <c r="C932" s="20"/>
      <c r="D932" s="21"/>
      <c r="E932" s="540"/>
      <c r="F932" s="12"/>
    </row>
    <row r="933" spans="1:6" ht="27" x14ac:dyDescent="0.25">
      <c r="A933" s="7"/>
      <c r="B933" s="8" t="s">
        <v>359</v>
      </c>
      <c r="C933" s="20"/>
      <c r="D933" s="13"/>
      <c r="E933" s="540"/>
      <c r="F933" s="12"/>
    </row>
    <row r="934" spans="1:6" x14ac:dyDescent="0.25">
      <c r="A934" s="7"/>
      <c r="B934" s="8"/>
      <c r="C934" s="20"/>
      <c r="D934" s="21"/>
      <c r="E934" s="540"/>
      <c r="F934" s="12"/>
    </row>
    <row r="935" spans="1:6" x14ac:dyDescent="0.25">
      <c r="A935" s="7"/>
      <c r="B935" s="18" t="s">
        <v>360</v>
      </c>
      <c r="C935" s="20"/>
      <c r="D935" s="13"/>
      <c r="E935" s="540"/>
      <c r="F935" s="12"/>
    </row>
    <row r="936" spans="1:6" x14ac:dyDescent="0.25">
      <c r="A936" s="7"/>
      <c r="B936" s="8"/>
      <c r="C936" s="20"/>
      <c r="D936" s="21"/>
      <c r="E936" s="540"/>
      <c r="F936" s="12"/>
    </row>
    <row r="937" spans="1:6" ht="67.5" x14ac:dyDescent="0.25">
      <c r="A937" s="7"/>
      <c r="B937" s="8" t="s">
        <v>564</v>
      </c>
      <c r="C937" s="20"/>
      <c r="D937" s="13"/>
      <c r="E937" s="540"/>
      <c r="F937" s="12"/>
    </row>
    <row r="938" spans="1:6" x14ac:dyDescent="0.25">
      <c r="A938" s="7"/>
      <c r="B938" s="8"/>
      <c r="C938" s="20"/>
      <c r="D938" s="21"/>
      <c r="E938" s="540"/>
      <c r="F938" s="12"/>
    </row>
    <row r="939" spans="1:6" x14ac:dyDescent="0.25">
      <c r="A939" s="7"/>
      <c r="B939" s="18" t="s">
        <v>361</v>
      </c>
      <c r="C939" s="20"/>
      <c r="D939" s="13"/>
      <c r="E939" s="540"/>
      <c r="F939" s="12"/>
    </row>
    <row r="940" spans="1:6" x14ac:dyDescent="0.25">
      <c r="A940" s="7"/>
      <c r="B940" s="8"/>
      <c r="C940" s="20"/>
      <c r="D940" s="21"/>
      <c r="E940" s="540"/>
      <c r="F940" s="12"/>
    </row>
    <row r="941" spans="1:6" ht="54" x14ac:dyDescent="0.25">
      <c r="A941" s="7"/>
      <c r="B941" s="8" t="s">
        <v>362</v>
      </c>
      <c r="C941" s="20"/>
      <c r="D941" s="13"/>
      <c r="E941" s="540"/>
      <c r="F941" s="12"/>
    </row>
    <row r="942" spans="1:6" x14ac:dyDescent="0.25">
      <c r="A942" s="7"/>
      <c r="B942" s="8"/>
      <c r="C942" s="20"/>
      <c r="D942" s="21"/>
      <c r="E942" s="540"/>
      <c r="F942" s="12"/>
    </row>
    <row r="943" spans="1:6" ht="54" x14ac:dyDescent="0.25">
      <c r="A943" s="7"/>
      <c r="B943" s="8" t="s">
        <v>363</v>
      </c>
      <c r="C943" s="20"/>
      <c r="D943" s="13"/>
      <c r="E943" s="540"/>
      <c r="F943" s="12"/>
    </row>
    <row r="944" spans="1:6" x14ac:dyDescent="0.25">
      <c r="A944" s="7"/>
      <c r="B944" s="8"/>
      <c r="C944" s="20"/>
      <c r="D944" s="21"/>
      <c r="E944" s="540"/>
      <c r="F944" s="12"/>
    </row>
    <row r="945" spans="1:6" ht="54" x14ac:dyDescent="0.25">
      <c r="A945" s="7"/>
      <c r="B945" s="8" t="s">
        <v>364</v>
      </c>
      <c r="C945" s="20"/>
      <c r="D945" s="13"/>
      <c r="E945" s="540"/>
      <c r="F945" s="12"/>
    </row>
    <row r="946" spans="1:6" x14ac:dyDescent="0.25">
      <c r="A946" s="7"/>
      <c r="B946" s="8"/>
      <c r="C946" s="20"/>
      <c r="D946" s="21"/>
      <c r="E946" s="540"/>
      <c r="F946" s="12"/>
    </row>
    <row r="947" spans="1:6" x14ac:dyDescent="0.25">
      <c r="A947" s="7"/>
      <c r="B947" s="18" t="s">
        <v>365</v>
      </c>
      <c r="C947" s="20"/>
      <c r="D947" s="13"/>
      <c r="E947" s="540"/>
      <c r="F947" s="12"/>
    </row>
    <row r="948" spans="1:6" x14ac:dyDescent="0.25">
      <c r="A948" s="7"/>
      <c r="B948" s="8"/>
      <c r="C948" s="20"/>
      <c r="D948" s="21"/>
      <c r="E948" s="540"/>
      <c r="F948" s="12"/>
    </row>
    <row r="949" spans="1:6" ht="27" x14ac:dyDescent="0.25">
      <c r="A949" s="7"/>
      <c r="B949" s="8" t="s">
        <v>366</v>
      </c>
      <c r="C949" s="20"/>
      <c r="D949" s="13"/>
      <c r="E949" s="540"/>
      <c r="F949" s="12"/>
    </row>
    <row r="950" spans="1:6" x14ac:dyDescent="0.25">
      <c r="A950" s="7"/>
      <c r="B950" s="8"/>
      <c r="C950" s="20"/>
      <c r="D950" s="21"/>
      <c r="E950" s="540"/>
      <c r="F950" s="12"/>
    </row>
    <row r="951" spans="1:6" ht="27" x14ac:dyDescent="0.25">
      <c r="A951" s="7"/>
      <c r="B951" s="8" t="s">
        <v>367</v>
      </c>
      <c r="C951" s="20"/>
      <c r="D951" s="13"/>
      <c r="E951" s="540"/>
      <c r="F951" s="12"/>
    </row>
    <row r="952" spans="1:6" x14ac:dyDescent="0.25">
      <c r="A952" s="7"/>
      <c r="B952" s="8"/>
      <c r="C952" s="20"/>
      <c r="D952" s="21"/>
      <c r="E952" s="540"/>
      <c r="F952" s="12"/>
    </row>
    <row r="953" spans="1:6" ht="54" x14ac:dyDescent="0.25">
      <c r="A953" s="7"/>
      <c r="B953" s="8" t="s">
        <v>368</v>
      </c>
      <c r="C953" s="20"/>
      <c r="D953" s="13"/>
      <c r="E953" s="540"/>
      <c r="F953" s="12"/>
    </row>
    <row r="954" spans="1:6" x14ac:dyDescent="0.25">
      <c r="A954" s="7"/>
      <c r="B954" s="8"/>
      <c r="C954" s="20"/>
      <c r="D954" s="21"/>
      <c r="E954" s="540"/>
      <c r="F954" s="12"/>
    </row>
    <row r="955" spans="1:6" ht="40.5" x14ac:dyDescent="0.25">
      <c r="A955" s="7"/>
      <c r="B955" s="8" t="s">
        <v>369</v>
      </c>
      <c r="C955" s="20"/>
      <c r="D955" s="13"/>
      <c r="E955" s="540"/>
      <c r="F955" s="12"/>
    </row>
    <row r="956" spans="1:6" x14ac:dyDescent="0.25">
      <c r="A956" s="7"/>
      <c r="B956" s="8"/>
      <c r="C956" s="20"/>
      <c r="D956" s="21"/>
      <c r="E956" s="540"/>
      <c r="F956" s="12"/>
    </row>
    <row r="957" spans="1:6" ht="40.5" x14ac:dyDescent="0.25">
      <c r="A957" s="7"/>
      <c r="B957" s="8" t="s">
        <v>370</v>
      </c>
      <c r="C957" s="20"/>
      <c r="D957" s="13"/>
      <c r="E957" s="540"/>
      <c r="F957" s="12"/>
    </row>
    <row r="958" spans="1:6" x14ac:dyDescent="0.25">
      <c r="A958" s="7"/>
      <c r="B958" s="8"/>
      <c r="C958" s="20"/>
      <c r="D958" s="21"/>
      <c r="E958" s="540"/>
      <c r="F958" s="12"/>
    </row>
    <row r="959" spans="1:6" x14ac:dyDescent="0.25">
      <c r="A959" s="7"/>
      <c r="B959" s="18" t="s">
        <v>371</v>
      </c>
      <c r="C959" s="20"/>
      <c r="D959" s="13"/>
      <c r="E959" s="540"/>
      <c r="F959" s="12"/>
    </row>
    <row r="960" spans="1:6" x14ac:dyDescent="0.25">
      <c r="A960" s="7"/>
      <c r="B960" s="8"/>
      <c r="C960" s="20"/>
      <c r="D960" s="21"/>
      <c r="E960" s="540"/>
      <c r="F960" s="12"/>
    </row>
    <row r="961" spans="1:6" ht="135" x14ac:dyDescent="0.25">
      <c r="A961" s="7"/>
      <c r="B961" s="8" t="s">
        <v>372</v>
      </c>
      <c r="C961" s="20"/>
      <c r="D961" s="13"/>
      <c r="E961" s="540"/>
      <c r="F961" s="12"/>
    </row>
    <row r="962" spans="1:6" x14ac:dyDescent="0.25">
      <c r="A962" s="7"/>
      <c r="B962" s="8"/>
      <c r="C962" s="20"/>
      <c r="D962" s="21"/>
      <c r="E962" s="540"/>
      <c r="F962" s="12"/>
    </row>
    <row r="963" spans="1:6" x14ac:dyDescent="0.25">
      <c r="A963" s="7"/>
      <c r="B963" s="18" t="s">
        <v>373</v>
      </c>
      <c r="C963" s="20"/>
      <c r="D963" s="13"/>
      <c r="E963" s="540"/>
      <c r="F963" s="12"/>
    </row>
    <row r="964" spans="1:6" x14ac:dyDescent="0.25">
      <c r="A964" s="7"/>
      <c r="B964" s="8"/>
      <c r="C964" s="20"/>
      <c r="D964" s="21"/>
      <c r="E964" s="540"/>
      <c r="F964" s="12"/>
    </row>
    <row r="965" spans="1:6" ht="81" x14ac:dyDescent="0.25">
      <c r="A965" s="7"/>
      <c r="B965" s="8" t="s">
        <v>374</v>
      </c>
      <c r="C965" s="20"/>
      <c r="D965" s="13"/>
      <c r="E965" s="540"/>
      <c r="F965" s="12"/>
    </row>
    <row r="966" spans="1:6" x14ac:dyDescent="0.25">
      <c r="A966" s="7"/>
      <c r="B966" s="8"/>
      <c r="C966" s="20"/>
      <c r="D966" s="21"/>
      <c r="E966" s="540"/>
      <c r="F966" s="12"/>
    </row>
    <row r="967" spans="1:6" ht="27" x14ac:dyDescent="0.25">
      <c r="A967" s="7"/>
      <c r="B967" s="8" t="s">
        <v>375</v>
      </c>
      <c r="C967" s="20"/>
      <c r="D967" s="13"/>
      <c r="E967" s="540"/>
      <c r="F967" s="12"/>
    </row>
    <row r="968" spans="1:6" x14ac:dyDescent="0.25">
      <c r="A968" s="7"/>
      <c r="B968" s="8"/>
      <c r="C968" s="20"/>
      <c r="D968" s="21"/>
      <c r="E968" s="540"/>
      <c r="F968" s="12"/>
    </row>
    <row r="969" spans="1:6" ht="40.5" x14ac:dyDescent="0.25">
      <c r="A969" s="7"/>
      <c r="B969" s="8" t="s">
        <v>376</v>
      </c>
      <c r="C969" s="20"/>
      <c r="D969" s="13"/>
      <c r="E969" s="540"/>
      <c r="F969" s="12"/>
    </row>
    <row r="970" spans="1:6" x14ac:dyDescent="0.25">
      <c r="A970" s="7"/>
      <c r="B970" s="8"/>
      <c r="C970" s="20"/>
      <c r="D970" s="21"/>
      <c r="E970" s="540"/>
      <c r="F970" s="12"/>
    </row>
    <row r="971" spans="1:6" ht="54" x14ac:dyDescent="0.25">
      <c r="A971" s="7"/>
      <c r="B971" s="8" t="s">
        <v>377</v>
      </c>
      <c r="C971" s="20"/>
      <c r="D971" s="13"/>
      <c r="E971" s="540"/>
      <c r="F971" s="12"/>
    </row>
    <row r="972" spans="1:6" x14ac:dyDescent="0.25">
      <c r="A972" s="7"/>
      <c r="B972" s="8"/>
      <c r="C972" s="20"/>
      <c r="D972" s="21"/>
      <c r="E972" s="540"/>
      <c r="F972" s="12"/>
    </row>
    <row r="973" spans="1:6" ht="27" x14ac:dyDescent="0.25">
      <c r="A973" s="7"/>
      <c r="B973" s="8" t="s">
        <v>378</v>
      </c>
      <c r="C973" s="20"/>
      <c r="D973" s="13"/>
      <c r="E973" s="540"/>
      <c r="F973" s="12"/>
    </row>
    <row r="974" spans="1:6" x14ac:dyDescent="0.25">
      <c r="A974" s="7"/>
      <c r="B974" s="8"/>
      <c r="C974" s="20"/>
      <c r="D974" s="21"/>
      <c r="E974" s="540"/>
      <c r="F974" s="12"/>
    </row>
    <row r="975" spans="1:6" x14ac:dyDescent="0.25">
      <c r="A975" s="7"/>
      <c r="B975" s="18" t="s">
        <v>379</v>
      </c>
      <c r="C975" s="20"/>
      <c r="D975" s="13"/>
      <c r="E975" s="540"/>
      <c r="F975" s="12"/>
    </row>
    <row r="976" spans="1:6" x14ac:dyDescent="0.25">
      <c r="A976" s="7"/>
      <c r="B976" s="8"/>
      <c r="C976" s="20"/>
      <c r="D976" s="21"/>
      <c r="E976" s="540"/>
      <c r="F976" s="12"/>
    </row>
    <row r="977" spans="1:6" ht="108" x14ac:dyDescent="0.25">
      <c r="A977" s="7"/>
      <c r="B977" s="8" t="s">
        <v>380</v>
      </c>
      <c r="C977" s="20"/>
      <c r="D977" s="13"/>
      <c r="E977" s="540"/>
      <c r="F977" s="12"/>
    </row>
    <row r="978" spans="1:6" x14ac:dyDescent="0.25">
      <c r="A978" s="7"/>
      <c r="B978" s="8"/>
      <c r="C978" s="20"/>
      <c r="D978" s="21"/>
      <c r="E978" s="540"/>
      <c r="F978" s="12"/>
    </row>
    <row r="979" spans="1:6" ht="40.5" x14ac:dyDescent="0.25">
      <c r="A979" s="7"/>
      <c r="B979" s="8" t="s">
        <v>381</v>
      </c>
      <c r="C979" s="20"/>
      <c r="D979" s="13"/>
      <c r="E979" s="540"/>
      <c r="F979" s="12"/>
    </row>
    <row r="980" spans="1:6" x14ac:dyDescent="0.25">
      <c r="A980" s="7"/>
      <c r="B980" s="8"/>
      <c r="C980" s="20"/>
      <c r="D980" s="21"/>
      <c r="E980" s="540"/>
      <c r="F980" s="12"/>
    </row>
    <row r="981" spans="1:6" x14ac:dyDescent="0.25">
      <c r="A981" s="7"/>
      <c r="B981" s="18" t="s">
        <v>382</v>
      </c>
      <c r="C981" s="20"/>
      <c r="D981" s="13"/>
      <c r="E981" s="540"/>
      <c r="F981" s="12"/>
    </row>
    <row r="982" spans="1:6" x14ac:dyDescent="0.25">
      <c r="A982" s="7"/>
      <c r="B982" s="8"/>
      <c r="C982" s="20"/>
      <c r="D982" s="21"/>
      <c r="E982" s="540"/>
      <c r="F982" s="12"/>
    </row>
    <row r="983" spans="1:6" ht="108" x14ac:dyDescent="0.25">
      <c r="A983" s="7"/>
      <c r="B983" s="8" t="s">
        <v>383</v>
      </c>
      <c r="C983" s="20"/>
      <c r="D983" s="13"/>
      <c r="E983" s="540"/>
      <c r="F983" s="12"/>
    </row>
    <row r="984" spans="1:6" x14ac:dyDescent="0.25">
      <c r="A984" s="7"/>
      <c r="B984" s="8"/>
      <c r="C984" s="20"/>
      <c r="D984" s="21"/>
      <c r="E984" s="540"/>
      <c r="F984" s="12"/>
    </row>
    <row r="985" spans="1:6" x14ac:dyDescent="0.25">
      <c r="A985" s="7"/>
      <c r="B985" s="18" t="s">
        <v>384</v>
      </c>
      <c r="C985" s="20"/>
      <c r="D985" s="13"/>
      <c r="E985" s="540"/>
      <c r="F985" s="12"/>
    </row>
    <row r="986" spans="1:6" x14ac:dyDescent="0.25">
      <c r="A986" s="7"/>
      <c r="B986" s="8"/>
      <c r="C986" s="20"/>
      <c r="D986" s="21"/>
      <c r="E986" s="540"/>
      <c r="F986" s="12"/>
    </row>
    <row r="987" spans="1:6" ht="54" x14ac:dyDescent="0.25">
      <c r="A987" s="7"/>
      <c r="B987" s="8" t="s">
        <v>385</v>
      </c>
      <c r="C987" s="20"/>
      <c r="D987" s="13"/>
      <c r="E987" s="540"/>
      <c r="F987" s="12"/>
    </row>
    <row r="988" spans="1:6" x14ac:dyDescent="0.25">
      <c r="A988" s="7"/>
      <c r="B988" s="8"/>
      <c r="C988" s="20"/>
      <c r="D988" s="21"/>
      <c r="E988" s="540"/>
      <c r="F988" s="12"/>
    </row>
    <row r="989" spans="1:6" x14ac:dyDescent="0.25">
      <c r="A989" s="7"/>
      <c r="B989" s="18" t="s">
        <v>386</v>
      </c>
      <c r="C989" s="20"/>
      <c r="D989" s="13"/>
      <c r="E989" s="540"/>
      <c r="F989" s="12"/>
    </row>
    <row r="990" spans="1:6" x14ac:dyDescent="0.25">
      <c r="A990" s="7"/>
      <c r="B990" s="8"/>
      <c r="C990" s="20"/>
      <c r="D990" s="21"/>
      <c r="E990" s="540"/>
      <c r="F990" s="12"/>
    </row>
    <row r="991" spans="1:6" ht="40.5" x14ac:dyDescent="0.25">
      <c r="A991" s="7"/>
      <c r="B991" s="8" t="s">
        <v>387</v>
      </c>
      <c r="C991" s="20"/>
      <c r="D991" s="13"/>
      <c r="E991" s="540"/>
      <c r="F991" s="12"/>
    </row>
    <row r="992" spans="1:6" x14ac:dyDescent="0.25">
      <c r="A992" s="7"/>
      <c r="B992" s="8"/>
      <c r="C992" s="20"/>
      <c r="D992" s="21"/>
      <c r="E992" s="540"/>
      <c r="F992" s="12"/>
    </row>
    <row r="993" spans="1:6" x14ac:dyDescent="0.25">
      <c r="A993" s="7"/>
      <c r="B993" s="22" t="s">
        <v>388</v>
      </c>
      <c r="C993" s="20"/>
      <c r="D993" s="13"/>
      <c r="E993" s="540"/>
      <c r="F993" s="12"/>
    </row>
    <row r="994" spans="1:6" x14ac:dyDescent="0.25">
      <c r="A994" s="7"/>
      <c r="B994" s="8"/>
      <c r="C994" s="20"/>
      <c r="D994" s="21"/>
      <c r="E994" s="540"/>
      <c r="F994" s="12"/>
    </row>
    <row r="995" spans="1:6" ht="39" x14ac:dyDescent="0.25">
      <c r="A995" s="7"/>
      <c r="B995" s="18" t="s">
        <v>389</v>
      </c>
      <c r="C995" s="20"/>
      <c r="D995" s="13"/>
      <c r="E995" s="540"/>
      <c r="F995" s="12"/>
    </row>
    <row r="996" spans="1:6" x14ac:dyDescent="0.25">
      <c r="A996" s="7"/>
      <c r="B996" s="8"/>
      <c r="C996" s="20"/>
      <c r="D996" s="21"/>
      <c r="E996" s="540"/>
      <c r="F996" s="12"/>
    </row>
    <row r="997" spans="1:6" ht="27" x14ac:dyDescent="0.25">
      <c r="A997" s="7">
        <v>77</v>
      </c>
      <c r="B997" s="8" t="s">
        <v>390</v>
      </c>
      <c r="C997" s="20" t="s">
        <v>102</v>
      </c>
      <c r="D997" s="23">
        <v>1.33</v>
      </c>
      <c r="E997" s="540"/>
      <c r="F997" s="12">
        <f>ROUND($D997*E997,2)</f>
        <v>0</v>
      </c>
    </row>
    <row r="998" spans="1:6" x14ac:dyDescent="0.25">
      <c r="A998" s="7"/>
      <c r="B998" s="8"/>
      <c r="C998" s="20"/>
      <c r="D998" s="21"/>
      <c r="E998" s="540"/>
      <c r="F998" s="12"/>
    </row>
    <row r="999" spans="1:6" ht="27" x14ac:dyDescent="0.25">
      <c r="A999" s="7">
        <v>78</v>
      </c>
      <c r="B999" s="8" t="s">
        <v>391</v>
      </c>
      <c r="C999" s="20" t="s">
        <v>102</v>
      </c>
      <c r="D999" s="23">
        <v>1.26</v>
      </c>
      <c r="E999" s="540"/>
      <c r="F999" s="12">
        <f>ROUND($D999*E999,2)</f>
        <v>0</v>
      </c>
    </row>
    <row r="1000" spans="1:6" x14ac:dyDescent="0.25">
      <c r="A1000" s="7"/>
      <c r="B1000" s="8"/>
      <c r="C1000" s="20"/>
      <c r="D1000" s="21"/>
      <c r="E1000" s="540"/>
      <c r="F1000" s="12"/>
    </row>
    <row r="1001" spans="1:6" ht="26.25" x14ac:dyDescent="0.25">
      <c r="A1001" s="7"/>
      <c r="B1001" s="18" t="s">
        <v>392</v>
      </c>
      <c r="C1001" s="20"/>
      <c r="D1001" s="13"/>
      <c r="E1001" s="540"/>
      <c r="F1001" s="12"/>
    </row>
    <row r="1002" spans="1:6" x14ac:dyDescent="0.25">
      <c r="A1002" s="7"/>
      <c r="B1002" s="8"/>
      <c r="C1002" s="20"/>
      <c r="D1002" s="21"/>
      <c r="E1002" s="540"/>
      <c r="F1002" s="12"/>
    </row>
    <row r="1003" spans="1:6" ht="27" x14ac:dyDescent="0.25">
      <c r="A1003" s="7">
        <v>79</v>
      </c>
      <c r="B1003" s="8" t="s">
        <v>393</v>
      </c>
      <c r="C1003" s="20" t="s">
        <v>102</v>
      </c>
      <c r="D1003" s="23">
        <v>2.31</v>
      </c>
      <c r="E1003" s="540"/>
      <c r="F1003" s="12">
        <f>ROUND($D1003*E1003,2)</f>
        <v>0</v>
      </c>
    </row>
    <row r="1004" spans="1:6" x14ac:dyDescent="0.25">
      <c r="A1004" s="7"/>
      <c r="B1004" s="8"/>
      <c r="C1004" s="20"/>
      <c r="D1004" s="21"/>
      <c r="E1004" s="540"/>
      <c r="F1004" s="12"/>
    </row>
    <row r="1005" spans="1:6" x14ac:dyDescent="0.25">
      <c r="A1005" s="7"/>
      <c r="B1005" s="22" t="s">
        <v>394</v>
      </c>
      <c r="C1005" s="20"/>
      <c r="D1005" s="13"/>
      <c r="E1005" s="540"/>
      <c r="F1005" s="12"/>
    </row>
    <row r="1006" spans="1:6" x14ac:dyDescent="0.25">
      <c r="A1006" s="7"/>
      <c r="B1006" s="8"/>
      <c r="C1006" s="20"/>
      <c r="D1006" s="21"/>
      <c r="E1006" s="540"/>
      <c r="F1006" s="12"/>
    </row>
    <row r="1007" spans="1:6" ht="39" x14ac:dyDescent="0.25">
      <c r="A1007" s="7"/>
      <c r="B1007" s="18" t="s">
        <v>395</v>
      </c>
      <c r="C1007" s="20"/>
      <c r="D1007" s="13"/>
      <c r="E1007" s="540"/>
      <c r="F1007" s="12"/>
    </row>
    <row r="1008" spans="1:6" x14ac:dyDescent="0.25">
      <c r="A1008" s="7"/>
      <c r="B1008" s="8"/>
      <c r="C1008" s="20"/>
      <c r="D1008" s="21"/>
      <c r="E1008" s="540"/>
      <c r="F1008" s="12"/>
    </row>
    <row r="1009" spans="1:6" ht="27" x14ac:dyDescent="0.25">
      <c r="A1009" s="7">
        <v>80</v>
      </c>
      <c r="B1009" s="8" t="s">
        <v>396</v>
      </c>
      <c r="C1009" s="20" t="s">
        <v>102</v>
      </c>
      <c r="D1009" s="23">
        <v>1.98</v>
      </c>
      <c r="E1009" s="540"/>
      <c r="F1009" s="12">
        <f>ROUND($D1009*E1009,2)</f>
        <v>0</v>
      </c>
    </row>
    <row r="1010" spans="1:6" x14ac:dyDescent="0.25">
      <c r="A1010" s="7"/>
      <c r="B1010" s="8"/>
      <c r="C1010" s="20"/>
      <c r="D1010" s="21"/>
      <c r="E1010" s="540"/>
      <c r="F1010" s="12"/>
    </row>
    <row r="1011" spans="1:6" ht="27" x14ac:dyDescent="0.25">
      <c r="A1011" s="7">
        <v>81</v>
      </c>
      <c r="B1011" s="8" t="s">
        <v>397</v>
      </c>
      <c r="C1011" s="20" t="s">
        <v>102</v>
      </c>
      <c r="D1011" s="23">
        <v>0.3</v>
      </c>
      <c r="E1011" s="540"/>
      <c r="F1011" s="12">
        <f>ROUND($D1011*E1011,2)</f>
        <v>0</v>
      </c>
    </row>
    <row r="1012" spans="1:6" x14ac:dyDescent="0.25">
      <c r="A1012" s="7"/>
      <c r="B1012" s="8"/>
      <c r="C1012" s="20"/>
      <c r="D1012" s="21"/>
      <c r="E1012" s="540"/>
      <c r="F1012" s="12"/>
    </row>
    <row r="1013" spans="1:6" x14ac:dyDescent="0.25">
      <c r="A1013" s="7">
        <v>82</v>
      </c>
      <c r="B1013" s="8" t="s">
        <v>398</v>
      </c>
      <c r="C1013" s="20" t="s">
        <v>102</v>
      </c>
      <c r="D1013" s="23">
        <v>0.31</v>
      </c>
      <c r="E1013" s="540"/>
      <c r="F1013" s="12">
        <f>ROUND($D1013*E1013,2)</f>
        <v>0</v>
      </c>
    </row>
    <row r="1014" spans="1:6" x14ac:dyDescent="0.25">
      <c r="A1014" s="7"/>
      <c r="B1014" s="8"/>
      <c r="C1014" s="20"/>
      <c r="D1014" s="21"/>
      <c r="E1014" s="540"/>
      <c r="F1014" s="12"/>
    </row>
    <row r="1015" spans="1:6" x14ac:dyDescent="0.25">
      <c r="A1015" s="7"/>
      <c r="B1015" s="22" t="s">
        <v>399</v>
      </c>
      <c r="C1015" s="20"/>
      <c r="D1015" s="13"/>
      <c r="E1015" s="540"/>
      <c r="F1015" s="12"/>
    </row>
    <row r="1016" spans="1:6" x14ac:dyDescent="0.25">
      <c r="A1016" s="7"/>
      <c r="B1016" s="8"/>
      <c r="C1016" s="20"/>
      <c r="D1016" s="21"/>
      <c r="E1016" s="540"/>
      <c r="F1016" s="12"/>
    </row>
    <row r="1017" spans="1:6" ht="40.5" x14ac:dyDescent="0.25">
      <c r="A1017" s="7">
        <v>83</v>
      </c>
      <c r="B1017" s="8" t="s">
        <v>400</v>
      </c>
      <c r="C1017" s="20" t="s">
        <v>74</v>
      </c>
      <c r="D1017" s="21">
        <v>128</v>
      </c>
      <c r="E1017" s="540"/>
      <c r="F1017" s="12">
        <f>ROUND($D1017*E1017,2)</f>
        <v>0</v>
      </c>
    </row>
    <row r="1018" spans="1:6" x14ac:dyDescent="0.25">
      <c r="A1018" s="7"/>
      <c r="B1018" s="8"/>
      <c r="C1018" s="20"/>
      <c r="D1018" s="21"/>
      <c r="E1018" s="540"/>
      <c r="F1018" s="12"/>
    </row>
    <row r="1019" spans="1:6" x14ac:dyDescent="0.25">
      <c r="A1019" s="7"/>
      <c r="B1019" s="22" t="s">
        <v>401</v>
      </c>
      <c r="C1019" s="20"/>
      <c r="D1019" s="13"/>
      <c r="E1019" s="540"/>
      <c r="F1019" s="12"/>
    </row>
    <row r="1020" spans="1:6" x14ac:dyDescent="0.25">
      <c r="A1020" s="7"/>
      <c r="B1020" s="8"/>
      <c r="C1020" s="20"/>
      <c r="D1020" s="21"/>
      <c r="E1020" s="540"/>
      <c r="F1020" s="12"/>
    </row>
    <row r="1021" spans="1:6" ht="102.75" x14ac:dyDescent="0.25">
      <c r="A1021" s="7"/>
      <c r="B1021" s="18" t="s">
        <v>402</v>
      </c>
      <c r="C1021" s="20"/>
      <c r="D1021" s="13"/>
      <c r="E1021" s="540"/>
      <c r="F1021" s="12"/>
    </row>
    <row r="1022" spans="1:6" x14ac:dyDescent="0.25">
      <c r="A1022" s="7"/>
      <c r="B1022" s="8"/>
      <c r="C1022" s="20"/>
      <c r="D1022" s="21"/>
      <c r="E1022" s="540"/>
      <c r="F1022" s="12"/>
    </row>
    <row r="1023" spans="1:6" ht="27" x14ac:dyDescent="0.25">
      <c r="A1023" s="7">
        <v>84</v>
      </c>
      <c r="B1023" s="8" t="s">
        <v>403</v>
      </c>
      <c r="C1023" s="20" t="s">
        <v>556</v>
      </c>
      <c r="D1023" s="21">
        <v>283</v>
      </c>
      <c r="E1023" s="540"/>
      <c r="F1023" s="12">
        <f>ROUND($D1023*E1023,2)</f>
        <v>0</v>
      </c>
    </row>
    <row r="1024" spans="1:6" x14ac:dyDescent="0.25">
      <c r="A1024" s="7"/>
      <c r="B1024" s="8"/>
      <c r="C1024" s="20"/>
      <c r="D1024" s="21"/>
      <c r="E1024" s="540"/>
      <c r="F1024" s="12"/>
    </row>
    <row r="1025" spans="1:6" ht="27" x14ac:dyDescent="0.25">
      <c r="A1025" s="7">
        <v>85</v>
      </c>
      <c r="B1025" s="8" t="s">
        <v>404</v>
      </c>
      <c r="C1025" s="20" t="s">
        <v>556</v>
      </c>
      <c r="D1025" s="21">
        <v>42</v>
      </c>
      <c r="E1025" s="540"/>
      <c r="F1025" s="12">
        <f>ROUND($D1025*E1025,2)</f>
        <v>0</v>
      </c>
    </row>
    <row r="1026" spans="1:6" x14ac:dyDescent="0.25">
      <c r="A1026" s="7"/>
      <c r="B1026" s="8"/>
      <c r="C1026" s="20"/>
      <c r="D1026" s="21"/>
      <c r="E1026" s="540"/>
      <c r="F1026" s="12"/>
    </row>
    <row r="1027" spans="1:6" x14ac:dyDescent="0.25">
      <c r="A1027" s="7"/>
      <c r="B1027" s="18" t="s">
        <v>405</v>
      </c>
      <c r="C1027" s="20"/>
      <c r="D1027" s="13"/>
      <c r="E1027" s="540"/>
      <c r="F1027" s="12"/>
    </row>
    <row r="1028" spans="1:6" x14ac:dyDescent="0.25">
      <c r="A1028" s="7"/>
      <c r="B1028" s="8"/>
      <c r="C1028" s="20"/>
      <c r="D1028" s="21"/>
      <c r="E1028" s="540"/>
      <c r="F1028" s="12"/>
    </row>
    <row r="1029" spans="1:6" ht="27" x14ac:dyDescent="0.25">
      <c r="A1029" s="7">
        <v>86</v>
      </c>
      <c r="B1029" s="8" t="s">
        <v>406</v>
      </c>
      <c r="C1029" s="20" t="s">
        <v>71</v>
      </c>
      <c r="D1029" s="21">
        <v>119</v>
      </c>
      <c r="E1029" s="540"/>
      <c r="F1029" s="12">
        <f>ROUND($D1029*E1029,2)</f>
        <v>0</v>
      </c>
    </row>
    <row r="1030" spans="1:6" x14ac:dyDescent="0.25">
      <c r="A1030" s="7"/>
      <c r="B1030" s="8"/>
      <c r="C1030" s="20"/>
      <c r="D1030" s="21"/>
      <c r="E1030" s="540"/>
      <c r="F1030" s="12"/>
    </row>
    <row r="1031" spans="1:6" x14ac:dyDescent="0.25">
      <c r="A1031" s="7"/>
      <c r="B1031" s="22" t="s">
        <v>407</v>
      </c>
      <c r="C1031" s="20"/>
      <c r="D1031" s="13"/>
      <c r="E1031" s="540"/>
      <c r="F1031" s="12"/>
    </row>
    <row r="1032" spans="1:6" x14ac:dyDescent="0.25">
      <c r="A1032" s="7"/>
      <c r="B1032" s="8"/>
      <c r="C1032" s="20"/>
      <c r="D1032" s="21"/>
      <c r="E1032" s="540"/>
      <c r="F1032" s="12"/>
    </row>
    <row r="1033" spans="1:6" ht="128.25" x14ac:dyDescent="0.25">
      <c r="A1033" s="7"/>
      <c r="B1033" s="18" t="s">
        <v>408</v>
      </c>
      <c r="C1033" s="20"/>
      <c r="D1033" s="13"/>
      <c r="E1033" s="540"/>
      <c r="F1033" s="12"/>
    </row>
    <row r="1034" spans="1:6" x14ac:dyDescent="0.25">
      <c r="A1034" s="7"/>
      <c r="B1034" s="8"/>
      <c r="C1034" s="20"/>
      <c r="D1034" s="21"/>
      <c r="E1034" s="540"/>
      <c r="F1034" s="12"/>
    </row>
    <row r="1035" spans="1:6" x14ac:dyDescent="0.25">
      <c r="A1035" s="7">
        <v>87</v>
      </c>
      <c r="B1035" s="8" t="s">
        <v>409</v>
      </c>
      <c r="C1035" s="20" t="s">
        <v>74</v>
      </c>
      <c r="D1035" s="21">
        <v>5</v>
      </c>
      <c r="E1035" s="540"/>
      <c r="F1035" s="12">
        <f>ROUND($D1035*E1035,2)</f>
        <v>0</v>
      </c>
    </row>
    <row r="1036" spans="1:6" x14ac:dyDescent="0.25">
      <c r="A1036" s="7"/>
      <c r="B1036" s="8"/>
      <c r="C1036" s="20"/>
      <c r="D1036" s="21"/>
      <c r="E1036" s="540"/>
      <c r="F1036" s="12"/>
    </row>
    <row r="1037" spans="1:6" x14ac:dyDescent="0.25">
      <c r="A1037" s="7"/>
      <c r="B1037" s="22" t="s">
        <v>410</v>
      </c>
      <c r="C1037" s="20"/>
      <c r="D1037" s="13"/>
      <c r="E1037" s="540"/>
      <c r="F1037" s="12"/>
    </row>
    <row r="1038" spans="1:6" x14ac:dyDescent="0.25">
      <c r="A1038" s="7"/>
      <c r="B1038" s="8"/>
      <c r="C1038" s="20"/>
      <c r="D1038" s="21"/>
      <c r="E1038" s="540"/>
      <c r="F1038" s="12"/>
    </row>
    <row r="1039" spans="1:6" ht="64.5" x14ac:dyDescent="0.25">
      <c r="A1039" s="7"/>
      <c r="B1039" s="18" t="s">
        <v>411</v>
      </c>
      <c r="C1039" s="20"/>
      <c r="D1039" s="13"/>
      <c r="E1039" s="540"/>
      <c r="F1039" s="12"/>
    </row>
    <row r="1040" spans="1:6" x14ac:dyDescent="0.25">
      <c r="A1040" s="7"/>
      <c r="B1040" s="8"/>
      <c r="C1040" s="20"/>
      <c r="D1040" s="21"/>
      <c r="E1040" s="540"/>
      <c r="F1040" s="12"/>
    </row>
    <row r="1041" spans="1:6" x14ac:dyDescent="0.25">
      <c r="A1041" s="7">
        <v>88</v>
      </c>
      <c r="B1041" s="8" t="s">
        <v>412</v>
      </c>
      <c r="C1041" s="20" t="s">
        <v>102</v>
      </c>
      <c r="D1041" s="23">
        <v>7.48</v>
      </c>
      <c r="E1041" s="540"/>
      <c r="F1041" s="12">
        <f>ROUND($D1041*E1041,2)</f>
        <v>0</v>
      </c>
    </row>
    <row r="1042" spans="1:6" ht="14.25" thickBot="1" x14ac:dyDescent="0.3">
      <c r="A1042" s="24"/>
      <c r="B1042" s="25"/>
      <c r="C1042" s="26"/>
      <c r="D1042" s="27"/>
      <c r="E1042" s="538"/>
      <c r="F1042" s="29"/>
    </row>
    <row r="1043" spans="1:6" x14ac:dyDescent="0.25">
      <c r="A1043" s="30"/>
      <c r="B1043" s="31" t="s">
        <v>61</v>
      </c>
      <c r="C1043" s="32"/>
      <c r="D1043" s="33"/>
      <c r="E1043" s="539"/>
      <c r="F1043" s="14"/>
    </row>
    <row r="1044" spans="1:6" x14ac:dyDescent="0.25">
      <c r="A1044" s="7"/>
      <c r="B1044" s="8"/>
      <c r="C1044" s="20"/>
      <c r="D1044" s="21"/>
      <c r="E1044" s="540"/>
      <c r="F1044" s="12"/>
    </row>
    <row r="1045" spans="1:6" x14ac:dyDescent="0.25">
      <c r="A1045" s="7"/>
      <c r="B1045" s="22" t="s">
        <v>413</v>
      </c>
      <c r="C1045" s="20"/>
      <c r="D1045" s="13"/>
      <c r="E1045" s="540"/>
      <c r="F1045" s="12"/>
    </row>
    <row r="1046" spans="1:6" x14ac:dyDescent="0.25">
      <c r="A1046" s="7"/>
      <c r="B1046" s="8"/>
      <c r="C1046" s="20"/>
      <c r="D1046" s="21"/>
      <c r="E1046" s="540"/>
      <c r="F1046" s="12"/>
    </row>
    <row r="1047" spans="1:6" ht="39" x14ac:dyDescent="0.25">
      <c r="A1047" s="7"/>
      <c r="B1047" s="22" t="s">
        <v>414</v>
      </c>
      <c r="C1047" s="20"/>
      <c r="D1047" s="13"/>
      <c r="E1047" s="540"/>
      <c r="F1047" s="12"/>
    </row>
    <row r="1048" spans="1:6" x14ac:dyDescent="0.25">
      <c r="A1048" s="7"/>
      <c r="B1048" s="8"/>
      <c r="C1048" s="20"/>
      <c r="D1048" s="21"/>
      <c r="E1048" s="540"/>
      <c r="F1048" s="12"/>
    </row>
    <row r="1049" spans="1:6" x14ac:dyDescent="0.25">
      <c r="A1049" s="7"/>
      <c r="B1049" s="22" t="s">
        <v>415</v>
      </c>
      <c r="C1049" s="20"/>
      <c r="D1049" s="13"/>
      <c r="E1049" s="540"/>
      <c r="F1049" s="12"/>
    </row>
    <row r="1050" spans="1:6" x14ac:dyDescent="0.25">
      <c r="A1050" s="7"/>
      <c r="B1050" s="8"/>
      <c r="C1050" s="20"/>
      <c r="D1050" s="21"/>
      <c r="E1050" s="540"/>
      <c r="F1050" s="12"/>
    </row>
    <row r="1051" spans="1:6" ht="26.25" x14ac:dyDescent="0.25">
      <c r="A1051" s="7"/>
      <c r="B1051" s="18" t="s">
        <v>416</v>
      </c>
      <c r="C1051" s="20"/>
      <c r="D1051" s="13"/>
      <c r="E1051" s="540"/>
      <c r="F1051" s="12"/>
    </row>
    <row r="1052" spans="1:6" x14ac:dyDescent="0.25">
      <c r="A1052" s="7"/>
      <c r="B1052" s="8"/>
      <c r="C1052" s="20"/>
      <c r="D1052" s="21"/>
      <c r="E1052" s="540"/>
      <c r="F1052" s="12"/>
    </row>
    <row r="1053" spans="1:6" ht="27" x14ac:dyDescent="0.25">
      <c r="A1053" s="7">
        <v>1</v>
      </c>
      <c r="B1053" s="8" t="s">
        <v>417</v>
      </c>
      <c r="C1053" s="20" t="s">
        <v>74</v>
      </c>
      <c r="D1053" s="21">
        <v>10</v>
      </c>
      <c r="E1053" s="540"/>
      <c r="F1053" s="12">
        <f>ROUND($D1053*E1053,2)</f>
        <v>0</v>
      </c>
    </row>
    <row r="1054" spans="1:6" x14ac:dyDescent="0.25">
      <c r="A1054" s="7"/>
      <c r="B1054" s="8"/>
      <c r="C1054" s="20"/>
      <c r="D1054" s="21"/>
      <c r="E1054" s="540"/>
      <c r="F1054" s="12"/>
    </row>
    <row r="1055" spans="1:6" ht="26.25" x14ac:dyDescent="0.25">
      <c r="A1055" s="7"/>
      <c r="B1055" s="18" t="s">
        <v>418</v>
      </c>
      <c r="C1055" s="20"/>
      <c r="D1055" s="13"/>
      <c r="E1055" s="540"/>
      <c r="F1055" s="12"/>
    </row>
    <row r="1056" spans="1:6" x14ac:dyDescent="0.25">
      <c r="A1056" s="7"/>
      <c r="B1056" s="8"/>
      <c r="C1056" s="20"/>
      <c r="D1056" s="21"/>
      <c r="E1056" s="540"/>
      <c r="F1056" s="12"/>
    </row>
    <row r="1057" spans="1:6" x14ac:dyDescent="0.25">
      <c r="A1057" s="7">
        <v>2</v>
      </c>
      <c r="B1057" s="8" t="s">
        <v>419</v>
      </c>
      <c r="C1057" s="20" t="s">
        <v>556</v>
      </c>
      <c r="D1057" s="21">
        <v>150</v>
      </c>
      <c r="E1057" s="540"/>
      <c r="F1057" s="12">
        <f>ROUND($D1057*E1057,2)</f>
        <v>0</v>
      </c>
    </row>
    <row r="1058" spans="1:6" x14ac:dyDescent="0.25">
      <c r="A1058" s="7"/>
      <c r="B1058" s="8"/>
      <c r="C1058" s="20"/>
      <c r="D1058" s="21"/>
      <c r="E1058" s="540"/>
      <c r="F1058" s="12"/>
    </row>
    <row r="1059" spans="1:6" x14ac:dyDescent="0.25">
      <c r="A1059" s="7">
        <v>3</v>
      </c>
      <c r="B1059" s="8" t="s">
        <v>420</v>
      </c>
      <c r="C1059" s="20" t="s">
        <v>71</v>
      </c>
      <c r="D1059" s="21">
        <v>220</v>
      </c>
      <c r="E1059" s="540"/>
      <c r="F1059" s="12">
        <f>ROUND($D1059*E1059,2)</f>
        <v>0</v>
      </c>
    </row>
    <row r="1060" spans="1:6" x14ac:dyDescent="0.25">
      <c r="A1060" s="7"/>
      <c r="B1060" s="8"/>
      <c r="C1060" s="20"/>
      <c r="D1060" s="21"/>
      <c r="E1060" s="540"/>
      <c r="F1060" s="12"/>
    </row>
    <row r="1061" spans="1:6" x14ac:dyDescent="0.25">
      <c r="A1061" s="7"/>
      <c r="B1061" s="18" t="s">
        <v>421</v>
      </c>
      <c r="C1061" s="20"/>
      <c r="D1061" s="13"/>
      <c r="E1061" s="540"/>
      <c r="F1061" s="12"/>
    </row>
    <row r="1062" spans="1:6" x14ac:dyDescent="0.25">
      <c r="A1062" s="7"/>
      <c r="B1062" s="8"/>
      <c r="C1062" s="20"/>
      <c r="D1062" s="21"/>
      <c r="E1062" s="540"/>
      <c r="F1062" s="12"/>
    </row>
    <row r="1063" spans="1:6" ht="27" x14ac:dyDescent="0.25">
      <c r="A1063" s="7">
        <v>4</v>
      </c>
      <c r="B1063" s="8" t="s">
        <v>422</v>
      </c>
      <c r="C1063" s="20" t="s">
        <v>556</v>
      </c>
      <c r="D1063" s="21">
        <v>60</v>
      </c>
      <c r="E1063" s="540"/>
      <c r="F1063" s="12">
        <f>ROUND($D1063*E1063,2)</f>
        <v>0</v>
      </c>
    </row>
    <row r="1064" spans="1:6" x14ac:dyDescent="0.25">
      <c r="A1064" s="7"/>
      <c r="B1064" s="8"/>
      <c r="C1064" s="20"/>
      <c r="D1064" s="21"/>
      <c r="E1064" s="540"/>
      <c r="F1064" s="12"/>
    </row>
    <row r="1065" spans="1:6" ht="39" x14ac:dyDescent="0.25">
      <c r="A1065" s="7"/>
      <c r="B1065" s="18" t="s">
        <v>423</v>
      </c>
      <c r="C1065" s="20"/>
      <c r="D1065" s="13"/>
      <c r="E1065" s="540"/>
      <c r="F1065" s="12"/>
    </row>
    <row r="1066" spans="1:6" x14ac:dyDescent="0.25">
      <c r="A1066" s="7"/>
      <c r="B1066" s="8"/>
      <c r="C1066" s="20"/>
      <c r="D1066" s="21"/>
      <c r="E1066" s="540"/>
      <c r="F1066" s="12"/>
    </row>
    <row r="1067" spans="1:6" x14ac:dyDescent="0.25">
      <c r="A1067" s="7">
        <v>5</v>
      </c>
      <c r="B1067" s="8" t="s">
        <v>424</v>
      </c>
      <c r="C1067" s="20" t="s">
        <v>556</v>
      </c>
      <c r="D1067" s="21">
        <v>300</v>
      </c>
      <c r="E1067" s="540"/>
      <c r="F1067" s="12">
        <f>ROUND($D1067*E1067,2)</f>
        <v>0</v>
      </c>
    </row>
    <row r="1068" spans="1:6" x14ac:dyDescent="0.25">
      <c r="A1068" s="7"/>
      <c r="B1068" s="8"/>
      <c r="C1068" s="20"/>
      <c r="D1068" s="21"/>
      <c r="E1068" s="540"/>
      <c r="F1068" s="12"/>
    </row>
    <row r="1069" spans="1:6" x14ac:dyDescent="0.25">
      <c r="A1069" s="7">
        <v>6</v>
      </c>
      <c r="B1069" s="8" t="s">
        <v>425</v>
      </c>
      <c r="C1069" s="20" t="s">
        <v>556</v>
      </c>
      <c r="D1069" s="21">
        <v>15</v>
      </c>
      <c r="E1069" s="540"/>
      <c r="F1069" s="12">
        <f>ROUND($D1069*E1069,2)</f>
        <v>0</v>
      </c>
    </row>
    <row r="1070" spans="1:6" x14ac:dyDescent="0.25">
      <c r="A1070" s="7"/>
      <c r="B1070" s="8"/>
      <c r="C1070" s="20"/>
      <c r="D1070" s="21"/>
      <c r="E1070" s="540"/>
      <c r="F1070" s="12"/>
    </row>
    <row r="1071" spans="1:6" x14ac:dyDescent="0.25">
      <c r="A1071" s="7">
        <v>7</v>
      </c>
      <c r="B1071" s="8" t="s">
        <v>426</v>
      </c>
      <c r="C1071" s="20" t="s">
        <v>71</v>
      </c>
      <c r="D1071" s="21">
        <v>186</v>
      </c>
      <c r="E1071" s="540"/>
      <c r="F1071" s="12">
        <f>ROUND($D1071*E1071,2)</f>
        <v>0</v>
      </c>
    </row>
    <row r="1072" spans="1:6" x14ac:dyDescent="0.25">
      <c r="A1072" s="7"/>
      <c r="B1072" s="8"/>
      <c r="C1072" s="20"/>
      <c r="D1072" s="21"/>
      <c r="E1072" s="540"/>
      <c r="F1072" s="12"/>
    </row>
    <row r="1073" spans="1:6" ht="26.25" x14ac:dyDescent="0.25">
      <c r="A1073" s="7"/>
      <c r="B1073" s="18" t="s">
        <v>427</v>
      </c>
      <c r="C1073" s="20"/>
      <c r="D1073" s="13"/>
      <c r="E1073" s="540"/>
      <c r="F1073" s="12"/>
    </row>
    <row r="1074" spans="1:6" x14ac:dyDescent="0.25">
      <c r="A1074" s="7"/>
      <c r="B1074" s="8"/>
      <c r="C1074" s="20"/>
      <c r="D1074" s="21"/>
      <c r="E1074" s="540"/>
      <c r="F1074" s="12"/>
    </row>
    <row r="1075" spans="1:6" x14ac:dyDescent="0.25">
      <c r="A1075" s="7">
        <v>8</v>
      </c>
      <c r="B1075" s="8" t="s">
        <v>428</v>
      </c>
      <c r="C1075" s="20" t="s">
        <v>556</v>
      </c>
      <c r="D1075" s="21">
        <v>50</v>
      </c>
      <c r="E1075" s="540"/>
      <c r="F1075" s="12">
        <f>ROUND($D1075*E1075,2)</f>
        <v>0</v>
      </c>
    </row>
    <row r="1076" spans="1:6" x14ac:dyDescent="0.25">
      <c r="A1076" s="7"/>
      <c r="B1076" s="8"/>
      <c r="C1076" s="20"/>
      <c r="D1076" s="21"/>
      <c r="E1076" s="540"/>
      <c r="F1076" s="12"/>
    </row>
    <row r="1077" spans="1:6" x14ac:dyDescent="0.25">
      <c r="A1077" s="7"/>
      <c r="B1077" s="18" t="s">
        <v>429</v>
      </c>
      <c r="C1077" s="20"/>
      <c r="D1077" s="13"/>
      <c r="E1077" s="540"/>
      <c r="F1077" s="12"/>
    </row>
    <row r="1078" spans="1:6" x14ac:dyDescent="0.25">
      <c r="A1078" s="7"/>
      <c r="B1078" s="8"/>
      <c r="C1078" s="20"/>
      <c r="D1078" s="21"/>
      <c r="E1078" s="540"/>
      <c r="F1078" s="12"/>
    </row>
    <row r="1079" spans="1:6" ht="54" x14ac:dyDescent="0.25">
      <c r="A1079" s="7">
        <v>9</v>
      </c>
      <c r="B1079" s="8" t="s">
        <v>565</v>
      </c>
      <c r="C1079" s="20" t="s">
        <v>39</v>
      </c>
      <c r="D1079" s="21">
        <v>1</v>
      </c>
      <c r="E1079" s="540"/>
      <c r="F1079" s="12">
        <f>ROUND($D1079*E1079,2)</f>
        <v>0</v>
      </c>
    </row>
    <row r="1080" spans="1:6" x14ac:dyDescent="0.25">
      <c r="A1080" s="7"/>
      <c r="B1080" s="8"/>
      <c r="C1080" s="20"/>
      <c r="D1080" s="21"/>
      <c r="E1080" s="540"/>
      <c r="F1080" s="12"/>
    </row>
    <row r="1081" spans="1:6" ht="40.5" x14ac:dyDescent="0.25">
      <c r="A1081" s="7">
        <v>10</v>
      </c>
      <c r="B1081" s="8" t="s">
        <v>430</v>
      </c>
      <c r="C1081" s="20" t="s">
        <v>71</v>
      </c>
      <c r="D1081" s="21">
        <v>10</v>
      </c>
      <c r="E1081" s="540"/>
      <c r="F1081" s="12">
        <f>ROUND($D1081*E1081,2)</f>
        <v>0</v>
      </c>
    </row>
    <row r="1082" spans="1:6" x14ac:dyDescent="0.25">
      <c r="A1082" s="7"/>
      <c r="B1082" s="8"/>
      <c r="C1082" s="20"/>
      <c r="D1082" s="21"/>
      <c r="E1082" s="540"/>
      <c r="F1082" s="12"/>
    </row>
    <row r="1083" spans="1:6" x14ac:dyDescent="0.25">
      <c r="A1083" s="7"/>
      <c r="B1083" s="22" t="s">
        <v>431</v>
      </c>
      <c r="C1083" s="20"/>
      <c r="D1083" s="13"/>
      <c r="E1083" s="540"/>
      <c r="F1083" s="12"/>
    </row>
    <row r="1084" spans="1:6" x14ac:dyDescent="0.25">
      <c r="A1084" s="7"/>
      <c r="B1084" s="8"/>
      <c r="C1084" s="20"/>
      <c r="D1084" s="21"/>
      <c r="E1084" s="540"/>
      <c r="F1084" s="12"/>
    </row>
    <row r="1085" spans="1:6" x14ac:dyDescent="0.25">
      <c r="A1085" s="7"/>
      <c r="B1085" s="18" t="s">
        <v>432</v>
      </c>
      <c r="C1085" s="20"/>
      <c r="D1085" s="13"/>
      <c r="E1085" s="540"/>
      <c r="F1085" s="12"/>
    </row>
    <row r="1086" spans="1:6" x14ac:dyDescent="0.25">
      <c r="A1086" s="7"/>
      <c r="B1086" s="8"/>
      <c r="C1086" s="20"/>
      <c r="D1086" s="21"/>
      <c r="E1086" s="540"/>
      <c r="F1086" s="12"/>
    </row>
    <row r="1087" spans="1:6" x14ac:dyDescent="0.25">
      <c r="A1087" s="7">
        <v>11</v>
      </c>
      <c r="B1087" s="8" t="s">
        <v>433</v>
      </c>
      <c r="C1087" s="20" t="s">
        <v>555</v>
      </c>
      <c r="D1087" s="21">
        <v>2</v>
      </c>
      <c r="E1087" s="540"/>
      <c r="F1087" s="12">
        <f>ROUND($D1087*E1087,2)</f>
        <v>0</v>
      </c>
    </row>
    <row r="1088" spans="1:6" x14ac:dyDescent="0.25">
      <c r="A1088" s="7"/>
      <c r="B1088" s="8"/>
      <c r="C1088" s="20"/>
      <c r="D1088" s="21"/>
      <c r="E1088" s="540"/>
      <c r="F1088" s="12"/>
    </row>
    <row r="1089" spans="1:6" x14ac:dyDescent="0.25">
      <c r="A1089" s="7"/>
      <c r="B1089" s="18" t="s">
        <v>434</v>
      </c>
      <c r="C1089" s="20"/>
      <c r="D1089" s="13"/>
      <c r="E1089" s="540"/>
      <c r="F1089" s="12"/>
    </row>
    <row r="1090" spans="1:6" x14ac:dyDescent="0.25">
      <c r="A1090" s="7"/>
      <c r="B1090" s="8"/>
      <c r="C1090" s="20"/>
      <c r="D1090" s="21"/>
      <c r="E1090" s="540"/>
      <c r="F1090" s="12"/>
    </row>
    <row r="1091" spans="1:6" ht="27" x14ac:dyDescent="0.25">
      <c r="A1091" s="7">
        <v>12</v>
      </c>
      <c r="B1091" s="8" t="s">
        <v>291</v>
      </c>
      <c r="C1091" s="20" t="s">
        <v>71</v>
      </c>
      <c r="D1091" s="21">
        <v>12</v>
      </c>
      <c r="E1091" s="540"/>
      <c r="F1091" s="12">
        <f>ROUND($D1091*E1091,2)</f>
        <v>0</v>
      </c>
    </row>
    <row r="1092" spans="1:6" x14ac:dyDescent="0.25">
      <c r="A1092" s="7"/>
      <c r="B1092" s="8"/>
      <c r="C1092" s="20"/>
      <c r="D1092" s="21"/>
      <c r="E1092" s="540"/>
      <c r="F1092" s="12"/>
    </row>
    <row r="1093" spans="1:6" x14ac:dyDescent="0.25">
      <c r="A1093" s="7"/>
      <c r="B1093" s="18" t="s">
        <v>435</v>
      </c>
      <c r="C1093" s="20"/>
      <c r="D1093" s="13"/>
      <c r="E1093" s="540"/>
      <c r="F1093" s="12"/>
    </row>
    <row r="1094" spans="1:6" x14ac:dyDescent="0.25">
      <c r="A1094" s="7"/>
      <c r="B1094" s="8"/>
      <c r="C1094" s="20"/>
      <c r="D1094" s="21"/>
      <c r="E1094" s="540"/>
      <c r="F1094" s="12"/>
    </row>
    <row r="1095" spans="1:6" x14ac:dyDescent="0.25">
      <c r="A1095" s="7">
        <v>13</v>
      </c>
      <c r="B1095" s="8" t="s">
        <v>436</v>
      </c>
      <c r="C1095" s="20" t="s">
        <v>102</v>
      </c>
      <c r="D1095" s="23">
        <v>1</v>
      </c>
      <c r="E1095" s="540"/>
      <c r="F1095" s="12">
        <f>ROUND($D1095*E1095,2)</f>
        <v>0</v>
      </c>
    </row>
    <row r="1096" spans="1:6" x14ac:dyDescent="0.25">
      <c r="A1096" s="7"/>
      <c r="B1096" s="8"/>
      <c r="C1096" s="20"/>
      <c r="D1096" s="21"/>
      <c r="E1096" s="540"/>
      <c r="F1096" s="12"/>
    </row>
    <row r="1097" spans="1:6" ht="26.25" x14ac:dyDescent="0.25">
      <c r="A1097" s="7"/>
      <c r="B1097" s="18" t="s">
        <v>437</v>
      </c>
      <c r="C1097" s="20"/>
      <c r="D1097" s="13"/>
      <c r="E1097" s="540"/>
      <c r="F1097" s="12"/>
    </row>
    <row r="1098" spans="1:6" x14ac:dyDescent="0.25">
      <c r="A1098" s="7"/>
      <c r="B1098" s="8"/>
      <c r="C1098" s="20"/>
      <c r="D1098" s="21"/>
      <c r="E1098" s="540"/>
      <c r="F1098" s="12"/>
    </row>
    <row r="1099" spans="1:6" ht="121.5" x14ac:dyDescent="0.25">
      <c r="A1099" s="7">
        <v>14</v>
      </c>
      <c r="B1099" s="8" t="s">
        <v>438</v>
      </c>
      <c r="C1099" s="20" t="s">
        <v>555</v>
      </c>
      <c r="D1099" s="21">
        <v>10</v>
      </c>
      <c r="E1099" s="540"/>
      <c r="F1099" s="12">
        <f>ROUND($D1099*E1099,2)</f>
        <v>0</v>
      </c>
    </row>
    <row r="1100" spans="1:6" x14ac:dyDescent="0.25">
      <c r="A1100" s="7"/>
      <c r="B1100" s="8"/>
      <c r="C1100" s="20"/>
      <c r="D1100" s="21"/>
      <c r="E1100" s="540"/>
      <c r="F1100" s="12"/>
    </row>
    <row r="1101" spans="1:6" ht="40.5" x14ac:dyDescent="0.25">
      <c r="A1101" s="7">
        <v>15</v>
      </c>
      <c r="B1101" s="8" t="s">
        <v>439</v>
      </c>
      <c r="C1101" s="20" t="s">
        <v>556</v>
      </c>
      <c r="D1101" s="21">
        <v>20</v>
      </c>
      <c r="E1101" s="540"/>
      <c r="F1101" s="12">
        <f>ROUND($D1101*E1101,2)</f>
        <v>0</v>
      </c>
    </row>
    <row r="1102" spans="1:6" x14ac:dyDescent="0.25">
      <c r="A1102" s="7"/>
      <c r="B1102" s="8"/>
      <c r="C1102" s="20"/>
      <c r="D1102" s="21"/>
      <c r="E1102" s="540"/>
      <c r="F1102" s="12"/>
    </row>
    <row r="1103" spans="1:6" ht="54" x14ac:dyDescent="0.25">
      <c r="A1103" s="7">
        <v>16</v>
      </c>
      <c r="B1103" s="8" t="s">
        <v>566</v>
      </c>
      <c r="C1103" s="20" t="s">
        <v>74</v>
      </c>
      <c r="D1103" s="21">
        <v>160</v>
      </c>
      <c r="E1103" s="540"/>
      <c r="F1103" s="12">
        <f>ROUND($D1103*E1103,2)</f>
        <v>0</v>
      </c>
    </row>
    <row r="1104" spans="1:6" x14ac:dyDescent="0.25">
      <c r="A1104" s="7"/>
      <c r="B1104" s="8"/>
      <c r="C1104" s="20"/>
      <c r="D1104" s="21"/>
      <c r="E1104" s="540"/>
      <c r="F1104" s="12"/>
    </row>
    <row r="1105" spans="1:6" x14ac:dyDescent="0.25">
      <c r="A1105" s="7">
        <v>17</v>
      </c>
      <c r="B1105" s="8" t="s">
        <v>567</v>
      </c>
      <c r="C1105" s="20" t="s">
        <v>102</v>
      </c>
      <c r="D1105" s="23">
        <v>2</v>
      </c>
      <c r="E1105" s="540"/>
      <c r="F1105" s="12">
        <f>ROUND($D1105*E1105,2)</f>
        <v>0</v>
      </c>
    </row>
    <row r="1106" spans="1:6" x14ac:dyDescent="0.25">
      <c r="A1106" s="7"/>
      <c r="B1106" s="8"/>
      <c r="C1106" s="20"/>
      <c r="D1106" s="21"/>
      <c r="E1106" s="540"/>
      <c r="F1106" s="12"/>
    </row>
    <row r="1107" spans="1:6" ht="27" x14ac:dyDescent="0.25">
      <c r="A1107" s="7">
        <v>18</v>
      </c>
      <c r="B1107" s="8" t="s">
        <v>440</v>
      </c>
      <c r="C1107" s="20" t="s">
        <v>556</v>
      </c>
      <c r="D1107" s="21">
        <v>30</v>
      </c>
      <c r="E1107" s="540"/>
      <c r="F1107" s="12">
        <f>ROUND($D1107*E1107,2)</f>
        <v>0</v>
      </c>
    </row>
    <row r="1108" spans="1:6" x14ac:dyDescent="0.25">
      <c r="A1108" s="7"/>
      <c r="B1108" s="8"/>
      <c r="C1108" s="20"/>
      <c r="D1108" s="21"/>
      <c r="E1108" s="540"/>
      <c r="F1108" s="12"/>
    </row>
    <row r="1109" spans="1:6" x14ac:dyDescent="0.25">
      <c r="A1109" s="7">
        <v>19</v>
      </c>
      <c r="B1109" s="8" t="s">
        <v>441</v>
      </c>
      <c r="C1109" s="20" t="s">
        <v>555</v>
      </c>
      <c r="D1109" s="21">
        <v>20</v>
      </c>
      <c r="E1109" s="540"/>
      <c r="F1109" s="12">
        <f>ROUND($D1109*E1109,2)</f>
        <v>0</v>
      </c>
    </row>
    <row r="1110" spans="1:6" x14ac:dyDescent="0.25">
      <c r="A1110" s="7"/>
      <c r="B1110" s="8"/>
      <c r="C1110" s="20"/>
      <c r="D1110" s="21"/>
      <c r="E1110" s="540"/>
      <c r="F1110" s="12"/>
    </row>
    <row r="1111" spans="1:6" x14ac:dyDescent="0.25">
      <c r="A1111" s="7"/>
      <c r="B1111" s="22" t="s">
        <v>442</v>
      </c>
      <c r="C1111" s="20"/>
      <c r="D1111" s="13"/>
      <c r="E1111" s="540"/>
      <c r="F1111" s="12"/>
    </row>
    <row r="1112" spans="1:6" x14ac:dyDescent="0.25">
      <c r="A1112" s="7"/>
      <c r="B1112" s="8"/>
      <c r="C1112" s="20"/>
      <c r="D1112" s="21"/>
      <c r="E1112" s="540"/>
      <c r="F1112" s="12"/>
    </row>
    <row r="1113" spans="1:6" x14ac:dyDescent="0.25">
      <c r="A1113" s="7"/>
      <c r="B1113" s="18" t="s">
        <v>443</v>
      </c>
      <c r="C1113" s="20"/>
      <c r="D1113" s="13"/>
      <c r="E1113" s="540"/>
      <c r="F1113" s="12"/>
    </row>
    <row r="1114" spans="1:6" x14ac:dyDescent="0.25">
      <c r="A1114" s="7"/>
      <c r="B1114" s="8"/>
      <c r="C1114" s="20"/>
      <c r="D1114" s="21"/>
      <c r="E1114" s="540"/>
      <c r="F1114" s="12"/>
    </row>
    <row r="1115" spans="1:6" x14ac:dyDescent="0.25">
      <c r="A1115" s="7">
        <v>20</v>
      </c>
      <c r="B1115" s="8" t="s">
        <v>444</v>
      </c>
      <c r="C1115" s="20" t="s">
        <v>556</v>
      </c>
      <c r="D1115" s="21">
        <v>4</v>
      </c>
      <c r="E1115" s="540"/>
      <c r="F1115" s="12">
        <f>ROUND($D1115*E1115,2)</f>
        <v>0</v>
      </c>
    </row>
    <row r="1116" spans="1:6" x14ac:dyDescent="0.25">
      <c r="A1116" s="7"/>
      <c r="B1116" s="8"/>
      <c r="C1116" s="20"/>
      <c r="D1116" s="21"/>
      <c r="E1116" s="540"/>
      <c r="F1116" s="12"/>
    </row>
    <row r="1117" spans="1:6" x14ac:dyDescent="0.25">
      <c r="A1117" s="7"/>
      <c r="B1117" s="18" t="s">
        <v>445</v>
      </c>
      <c r="C1117" s="20"/>
      <c r="D1117" s="13"/>
      <c r="E1117" s="540"/>
      <c r="F1117" s="12"/>
    </row>
    <row r="1118" spans="1:6" x14ac:dyDescent="0.25">
      <c r="A1118" s="7"/>
      <c r="B1118" s="8"/>
      <c r="C1118" s="20"/>
      <c r="D1118" s="21"/>
      <c r="E1118" s="540"/>
      <c r="F1118" s="12"/>
    </row>
    <row r="1119" spans="1:6" x14ac:dyDescent="0.25">
      <c r="A1119" s="7">
        <v>21</v>
      </c>
      <c r="B1119" s="8" t="s">
        <v>446</v>
      </c>
      <c r="C1119" s="20" t="s">
        <v>71</v>
      </c>
      <c r="D1119" s="21">
        <v>16</v>
      </c>
      <c r="E1119" s="540"/>
      <c r="F1119" s="12">
        <f>ROUND($D1119*E1119,2)</f>
        <v>0</v>
      </c>
    </row>
    <row r="1120" spans="1:6" x14ac:dyDescent="0.25">
      <c r="A1120" s="7"/>
      <c r="B1120" s="8"/>
      <c r="C1120" s="20"/>
      <c r="D1120" s="21"/>
      <c r="E1120" s="540"/>
      <c r="F1120" s="12"/>
    </row>
    <row r="1121" spans="1:6" x14ac:dyDescent="0.25">
      <c r="A1121" s="7"/>
      <c r="B1121" s="22" t="s">
        <v>447</v>
      </c>
      <c r="C1121" s="20"/>
      <c r="D1121" s="13"/>
      <c r="E1121" s="540"/>
      <c r="F1121" s="12"/>
    </row>
    <row r="1122" spans="1:6" x14ac:dyDescent="0.25">
      <c r="A1122" s="7"/>
      <c r="B1122" s="8"/>
      <c r="C1122" s="20"/>
      <c r="D1122" s="21"/>
      <c r="E1122" s="540"/>
      <c r="F1122" s="12"/>
    </row>
    <row r="1123" spans="1:6" ht="64.5" x14ac:dyDescent="0.25">
      <c r="A1123" s="7"/>
      <c r="B1123" s="18" t="s">
        <v>448</v>
      </c>
      <c r="C1123" s="20"/>
      <c r="D1123" s="13"/>
      <c r="E1123" s="540"/>
      <c r="F1123" s="12"/>
    </row>
    <row r="1124" spans="1:6" x14ac:dyDescent="0.25">
      <c r="A1124" s="7"/>
      <c r="B1124" s="8"/>
      <c r="C1124" s="20"/>
      <c r="D1124" s="21"/>
      <c r="E1124" s="540"/>
      <c r="F1124" s="12"/>
    </row>
    <row r="1125" spans="1:6" x14ac:dyDescent="0.25">
      <c r="A1125" s="7">
        <v>22</v>
      </c>
      <c r="B1125" s="8" t="s">
        <v>449</v>
      </c>
      <c r="C1125" s="20" t="s">
        <v>556</v>
      </c>
      <c r="D1125" s="21">
        <v>90</v>
      </c>
      <c r="E1125" s="540"/>
      <c r="F1125" s="12">
        <f>ROUND($D1125*E1125,2)</f>
        <v>0</v>
      </c>
    </row>
    <row r="1126" spans="1:6" x14ac:dyDescent="0.25">
      <c r="A1126" s="7"/>
      <c r="B1126" s="8"/>
      <c r="C1126" s="20"/>
      <c r="D1126" s="21"/>
      <c r="E1126" s="540"/>
      <c r="F1126" s="12"/>
    </row>
    <row r="1127" spans="1:6" x14ac:dyDescent="0.25">
      <c r="A1127" s="7"/>
      <c r="B1127" s="22" t="s">
        <v>450</v>
      </c>
      <c r="C1127" s="20"/>
      <c r="D1127" s="13"/>
      <c r="E1127" s="540"/>
      <c r="F1127" s="12"/>
    </row>
    <row r="1128" spans="1:6" x14ac:dyDescent="0.25">
      <c r="A1128" s="7"/>
      <c r="B1128" s="8"/>
      <c r="C1128" s="20"/>
      <c r="D1128" s="21"/>
      <c r="E1128" s="540"/>
      <c r="F1128" s="12"/>
    </row>
    <row r="1129" spans="1:6" ht="64.5" x14ac:dyDescent="0.25">
      <c r="A1129" s="7"/>
      <c r="B1129" s="18" t="s">
        <v>451</v>
      </c>
      <c r="C1129" s="20"/>
      <c r="D1129" s="13"/>
      <c r="E1129" s="540"/>
      <c r="F1129" s="12"/>
    </row>
    <row r="1130" spans="1:6" x14ac:dyDescent="0.25">
      <c r="A1130" s="7"/>
      <c r="B1130" s="8"/>
      <c r="C1130" s="20"/>
      <c r="D1130" s="21"/>
      <c r="E1130" s="540"/>
      <c r="F1130" s="12"/>
    </row>
    <row r="1131" spans="1:6" ht="27" x14ac:dyDescent="0.25">
      <c r="A1131" s="7">
        <v>23</v>
      </c>
      <c r="B1131" s="8" t="s">
        <v>452</v>
      </c>
      <c r="C1131" s="20" t="s">
        <v>556</v>
      </c>
      <c r="D1131" s="21">
        <v>5</v>
      </c>
      <c r="E1131" s="540"/>
      <c r="F1131" s="12">
        <f>ROUND($D1131*E1131,2)</f>
        <v>0</v>
      </c>
    </row>
    <row r="1132" spans="1:6" x14ac:dyDescent="0.25">
      <c r="A1132" s="7"/>
      <c r="B1132" s="8"/>
      <c r="C1132" s="20"/>
      <c r="D1132" s="21"/>
      <c r="E1132" s="540"/>
      <c r="F1132" s="12"/>
    </row>
    <row r="1133" spans="1:6" ht="51.75" x14ac:dyDescent="0.25">
      <c r="A1133" s="7"/>
      <c r="B1133" s="18" t="s">
        <v>453</v>
      </c>
      <c r="C1133" s="20"/>
      <c r="D1133" s="13"/>
      <c r="E1133" s="540"/>
      <c r="F1133" s="12"/>
    </row>
    <row r="1134" spans="1:6" x14ac:dyDescent="0.25">
      <c r="A1134" s="7"/>
      <c r="B1134" s="8"/>
      <c r="C1134" s="20"/>
      <c r="D1134" s="21"/>
      <c r="E1134" s="540"/>
      <c r="F1134" s="12"/>
    </row>
    <row r="1135" spans="1:6" ht="40.5" x14ac:dyDescent="0.25">
      <c r="A1135" s="7">
        <v>24</v>
      </c>
      <c r="B1135" s="8" t="s">
        <v>454</v>
      </c>
      <c r="C1135" s="20" t="s">
        <v>556</v>
      </c>
      <c r="D1135" s="21">
        <v>200</v>
      </c>
      <c r="E1135" s="540"/>
      <c r="F1135" s="12">
        <f>ROUND($D1135*E1135,2)</f>
        <v>0</v>
      </c>
    </row>
    <row r="1136" spans="1:6" x14ac:dyDescent="0.25">
      <c r="A1136" s="7"/>
      <c r="B1136" s="8"/>
      <c r="C1136" s="20"/>
      <c r="D1136" s="21"/>
      <c r="E1136" s="540"/>
      <c r="F1136" s="12"/>
    </row>
    <row r="1137" spans="1:6" x14ac:dyDescent="0.25">
      <c r="A1137" s="7"/>
      <c r="B1137" s="18" t="s">
        <v>455</v>
      </c>
      <c r="C1137" s="20"/>
      <c r="D1137" s="13"/>
      <c r="E1137" s="540"/>
      <c r="F1137" s="12"/>
    </row>
    <row r="1138" spans="1:6" x14ac:dyDescent="0.25">
      <c r="A1138" s="7"/>
      <c r="B1138" s="8"/>
      <c r="C1138" s="20"/>
      <c r="D1138" s="21"/>
      <c r="E1138" s="540"/>
      <c r="F1138" s="12"/>
    </row>
    <row r="1139" spans="1:6" ht="27" x14ac:dyDescent="0.25">
      <c r="A1139" s="7">
        <v>25</v>
      </c>
      <c r="B1139" s="8" t="s">
        <v>456</v>
      </c>
      <c r="C1139" s="20" t="s">
        <v>71</v>
      </c>
      <c r="D1139" s="21">
        <v>50</v>
      </c>
      <c r="E1139" s="540"/>
      <c r="F1139" s="12">
        <f>ROUND($D1139*E1139,2)</f>
        <v>0</v>
      </c>
    </row>
    <row r="1140" spans="1:6" x14ac:dyDescent="0.25">
      <c r="A1140" s="7"/>
      <c r="B1140" s="8"/>
      <c r="C1140" s="20"/>
      <c r="D1140" s="21"/>
      <c r="E1140" s="540"/>
      <c r="F1140" s="12"/>
    </row>
    <row r="1141" spans="1:6" x14ac:dyDescent="0.25">
      <c r="A1141" s="7"/>
      <c r="B1141" s="22" t="s">
        <v>457</v>
      </c>
      <c r="C1141" s="20"/>
      <c r="D1141" s="13"/>
      <c r="E1141" s="540"/>
      <c r="F1141" s="12"/>
    </row>
    <row r="1142" spans="1:6" x14ac:dyDescent="0.25">
      <c r="A1142" s="7"/>
      <c r="B1142" s="8"/>
      <c r="C1142" s="20"/>
      <c r="D1142" s="21"/>
      <c r="E1142" s="540"/>
      <c r="F1142" s="12"/>
    </row>
    <row r="1143" spans="1:6" ht="26.25" x14ac:dyDescent="0.25">
      <c r="A1143" s="7"/>
      <c r="B1143" s="18" t="s">
        <v>458</v>
      </c>
      <c r="C1143" s="20"/>
      <c r="D1143" s="13"/>
      <c r="E1143" s="540"/>
      <c r="F1143" s="12"/>
    </row>
    <row r="1144" spans="1:6" x14ac:dyDescent="0.25">
      <c r="A1144" s="7"/>
      <c r="B1144" s="8"/>
      <c r="C1144" s="20"/>
      <c r="D1144" s="21"/>
      <c r="E1144" s="540"/>
      <c r="F1144" s="12"/>
    </row>
    <row r="1145" spans="1:6" x14ac:dyDescent="0.25">
      <c r="A1145" s="7">
        <v>26</v>
      </c>
      <c r="B1145" s="8" t="s">
        <v>419</v>
      </c>
      <c r="C1145" s="20" t="s">
        <v>556</v>
      </c>
      <c r="D1145" s="21">
        <v>150</v>
      </c>
      <c r="E1145" s="540"/>
      <c r="F1145" s="12">
        <f>ROUND($D1145*E1145,2)</f>
        <v>0</v>
      </c>
    </row>
    <row r="1146" spans="1:6" x14ac:dyDescent="0.25">
      <c r="A1146" s="7"/>
      <c r="B1146" s="8"/>
      <c r="C1146" s="20"/>
      <c r="D1146" s="21"/>
      <c r="E1146" s="540"/>
      <c r="F1146" s="12"/>
    </row>
    <row r="1147" spans="1:6" x14ac:dyDescent="0.25">
      <c r="A1147" s="7">
        <v>27</v>
      </c>
      <c r="B1147" s="8" t="s">
        <v>420</v>
      </c>
      <c r="C1147" s="20" t="s">
        <v>71</v>
      </c>
      <c r="D1147" s="21">
        <v>220</v>
      </c>
      <c r="E1147" s="540"/>
      <c r="F1147" s="12">
        <f>ROUND($D1147*E1147,2)</f>
        <v>0</v>
      </c>
    </row>
    <row r="1148" spans="1:6" x14ac:dyDescent="0.25">
      <c r="A1148" s="7"/>
      <c r="B1148" s="8"/>
      <c r="C1148" s="20"/>
      <c r="D1148" s="21"/>
      <c r="E1148" s="540"/>
      <c r="F1148" s="12"/>
    </row>
    <row r="1149" spans="1:6" ht="39" x14ac:dyDescent="0.25">
      <c r="A1149" s="7"/>
      <c r="B1149" s="18" t="s">
        <v>459</v>
      </c>
      <c r="C1149" s="20"/>
      <c r="D1149" s="13"/>
      <c r="E1149" s="540"/>
      <c r="F1149" s="12"/>
    </row>
    <row r="1150" spans="1:6" x14ac:dyDescent="0.25">
      <c r="A1150" s="7"/>
      <c r="B1150" s="8"/>
      <c r="C1150" s="20"/>
      <c r="D1150" s="21"/>
      <c r="E1150" s="540"/>
      <c r="F1150" s="12"/>
    </row>
    <row r="1151" spans="1:6" ht="27" x14ac:dyDescent="0.25">
      <c r="A1151" s="7">
        <v>28</v>
      </c>
      <c r="B1151" s="8" t="s">
        <v>460</v>
      </c>
      <c r="C1151" s="20" t="s">
        <v>556</v>
      </c>
      <c r="D1151" s="21">
        <v>150</v>
      </c>
      <c r="E1151" s="540"/>
      <c r="F1151" s="12">
        <f>ROUND($D1151*E1151,2)</f>
        <v>0</v>
      </c>
    </row>
    <row r="1152" spans="1:6" x14ac:dyDescent="0.25">
      <c r="A1152" s="7"/>
      <c r="B1152" s="8"/>
      <c r="C1152" s="20"/>
      <c r="D1152" s="21"/>
      <c r="E1152" s="540"/>
      <c r="F1152" s="12"/>
    </row>
    <row r="1153" spans="1:6" x14ac:dyDescent="0.25">
      <c r="A1153" s="7"/>
      <c r="B1153" s="22" t="s">
        <v>461</v>
      </c>
      <c r="C1153" s="20"/>
      <c r="D1153" s="13"/>
      <c r="E1153" s="540"/>
      <c r="F1153" s="12"/>
    </row>
    <row r="1154" spans="1:6" x14ac:dyDescent="0.25">
      <c r="A1154" s="7"/>
      <c r="B1154" s="8"/>
      <c r="C1154" s="20"/>
      <c r="D1154" s="21"/>
      <c r="E1154" s="540"/>
      <c r="F1154" s="12"/>
    </row>
    <row r="1155" spans="1:6" x14ac:dyDescent="0.25">
      <c r="A1155" s="7"/>
      <c r="B1155" s="18" t="s">
        <v>568</v>
      </c>
      <c r="C1155" s="20"/>
      <c r="D1155" s="13"/>
      <c r="E1155" s="540"/>
      <c r="F1155" s="12"/>
    </row>
    <row r="1156" spans="1:6" x14ac:dyDescent="0.25">
      <c r="A1156" s="7"/>
      <c r="B1156" s="8"/>
      <c r="C1156" s="20"/>
      <c r="D1156" s="21"/>
      <c r="E1156" s="540"/>
      <c r="F1156" s="12"/>
    </row>
    <row r="1157" spans="1:6" ht="40.5" x14ac:dyDescent="0.25">
      <c r="A1157" s="7"/>
      <c r="B1157" s="15" t="s">
        <v>462</v>
      </c>
      <c r="C1157" s="20"/>
      <c r="D1157" s="13"/>
      <c r="E1157" s="540"/>
      <c r="F1157" s="12"/>
    </row>
    <row r="1158" spans="1:6" x14ac:dyDescent="0.25">
      <c r="A1158" s="7"/>
      <c r="B1158" s="8"/>
      <c r="C1158" s="20"/>
      <c r="D1158" s="21"/>
      <c r="E1158" s="540"/>
      <c r="F1158" s="12"/>
    </row>
    <row r="1159" spans="1:6" x14ac:dyDescent="0.25">
      <c r="A1159" s="7">
        <v>29</v>
      </c>
      <c r="B1159" s="8" t="s">
        <v>463</v>
      </c>
      <c r="C1159" s="20" t="s">
        <v>74</v>
      </c>
      <c r="D1159" s="21">
        <v>10</v>
      </c>
      <c r="E1159" s="540"/>
      <c r="F1159" s="12">
        <f>ROUND($D1159*E1159,2)</f>
        <v>0</v>
      </c>
    </row>
    <row r="1160" spans="1:6" x14ac:dyDescent="0.25">
      <c r="A1160" s="7"/>
      <c r="B1160" s="8"/>
      <c r="C1160" s="20"/>
      <c r="D1160" s="21"/>
      <c r="E1160" s="540"/>
      <c r="F1160" s="12"/>
    </row>
    <row r="1161" spans="1:6" x14ac:dyDescent="0.25">
      <c r="A1161" s="7"/>
      <c r="B1161" s="18" t="s">
        <v>464</v>
      </c>
      <c r="C1161" s="20"/>
      <c r="D1161" s="13"/>
      <c r="E1161" s="540"/>
      <c r="F1161" s="12"/>
    </row>
    <row r="1162" spans="1:6" x14ac:dyDescent="0.25">
      <c r="A1162" s="7"/>
      <c r="B1162" s="8"/>
      <c r="C1162" s="20"/>
      <c r="D1162" s="21"/>
      <c r="E1162" s="540"/>
      <c r="F1162" s="12"/>
    </row>
    <row r="1163" spans="1:6" ht="148.5" x14ac:dyDescent="0.25">
      <c r="A1163" s="7">
        <v>30</v>
      </c>
      <c r="B1163" s="8" t="s">
        <v>465</v>
      </c>
      <c r="C1163" s="20" t="s">
        <v>74</v>
      </c>
      <c r="D1163" s="21">
        <v>3</v>
      </c>
      <c r="E1163" s="540"/>
      <c r="F1163" s="12">
        <f>ROUND($D1163*E1163,2)</f>
        <v>0</v>
      </c>
    </row>
    <row r="1164" spans="1:6" x14ac:dyDescent="0.25">
      <c r="A1164" s="7"/>
      <c r="B1164" s="8"/>
      <c r="C1164" s="20"/>
      <c r="D1164" s="21"/>
      <c r="E1164" s="540"/>
      <c r="F1164" s="12"/>
    </row>
    <row r="1165" spans="1:6" x14ac:dyDescent="0.25">
      <c r="A1165" s="7"/>
      <c r="B1165" s="22" t="s">
        <v>466</v>
      </c>
      <c r="C1165" s="20"/>
      <c r="D1165" s="13"/>
      <c r="E1165" s="540"/>
      <c r="F1165" s="12"/>
    </row>
    <row r="1166" spans="1:6" x14ac:dyDescent="0.25">
      <c r="A1166" s="7"/>
      <c r="B1166" s="8"/>
      <c r="C1166" s="20"/>
      <c r="D1166" s="21"/>
      <c r="E1166" s="540"/>
      <c r="F1166" s="12"/>
    </row>
    <row r="1167" spans="1:6" x14ac:dyDescent="0.25">
      <c r="A1167" s="7"/>
      <c r="B1167" s="18" t="s">
        <v>467</v>
      </c>
      <c r="C1167" s="20"/>
      <c r="D1167" s="13"/>
      <c r="E1167" s="540"/>
      <c r="F1167" s="12"/>
    </row>
    <row r="1168" spans="1:6" x14ac:dyDescent="0.25">
      <c r="A1168" s="7"/>
      <c r="B1168" s="8"/>
      <c r="C1168" s="20"/>
      <c r="D1168" s="21"/>
      <c r="E1168" s="540"/>
      <c r="F1168" s="12"/>
    </row>
    <row r="1169" spans="1:6" ht="27" x14ac:dyDescent="0.25">
      <c r="A1169" s="7">
        <v>31</v>
      </c>
      <c r="B1169" s="8" t="s">
        <v>468</v>
      </c>
      <c r="C1169" s="20" t="s">
        <v>74</v>
      </c>
      <c r="D1169" s="21">
        <v>40</v>
      </c>
      <c r="E1169" s="540"/>
      <c r="F1169" s="12">
        <f>ROUND($D1169*E1169,2)</f>
        <v>0</v>
      </c>
    </row>
    <row r="1170" spans="1:6" x14ac:dyDescent="0.25">
      <c r="A1170" s="7"/>
      <c r="B1170" s="8"/>
      <c r="C1170" s="20"/>
      <c r="D1170" s="21"/>
      <c r="E1170" s="540"/>
      <c r="F1170" s="12"/>
    </row>
    <row r="1171" spans="1:6" x14ac:dyDescent="0.25">
      <c r="A1171" s="7"/>
      <c r="B1171" s="18" t="s">
        <v>469</v>
      </c>
      <c r="C1171" s="20"/>
      <c r="D1171" s="13"/>
      <c r="E1171" s="540"/>
      <c r="F1171" s="12"/>
    </row>
    <row r="1172" spans="1:6" x14ac:dyDescent="0.25">
      <c r="A1172" s="7"/>
      <c r="B1172" s="8"/>
      <c r="C1172" s="20"/>
      <c r="D1172" s="21"/>
      <c r="E1172" s="540"/>
      <c r="F1172" s="12"/>
    </row>
    <row r="1173" spans="1:6" ht="27" x14ac:dyDescent="0.25">
      <c r="A1173" s="7">
        <v>32</v>
      </c>
      <c r="B1173" s="8" t="s">
        <v>470</v>
      </c>
      <c r="C1173" s="20" t="s">
        <v>74</v>
      </c>
      <c r="D1173" s="21">
        <v>10</v>
      </c>
      <c r="E1173" s="540"/>
      <c r="F1173" s="12">
        <f>ROUND($D1173*E1173,2)</f>
        <v>0</v>
      </c>
    </row>
    <row r="1174" spans="1:6" x14ac:dyDescent="0.25">
      <c r="A1174" s="7"/>
      <c r="B1174" s="8"/>
      <c r="C1174" s="20"/>
      <c r="D1174" s="21"/>
      <c r="E1174" s="540"/>
      <c r="F1174" s="12"/>
    </row>
    <row r="1175" spans="1:6" x14ac:dyDescent="0.25">
      <c r="A1175" s="7"/>
      <c r="B1175" s="18" t="s">
        <v>471</v>
      </c>
      <c r="C1175" s="20"/>
      <c r="D1175" s="13"/>
      <c r="E1175" s="540"/>
      <c r="F1175" s="12"/>
    </row>
    <row r="1176" spans="1:6" x14ac:dyDescent="0.25">
      <c r="A1176" s="7"/>
      <c r="B1176" s="8"/>
      <c r="C1176" s="20"/>
      <c r="D1176" s="21"/>
      <c r="E1176" s="540"/>
      <c r="F1176" s="12"/>
    </row>
    <row r="1177" spans="1:6" ht="67.5" x14ac:dyDescent="0.25">
      <c r="A1177" s="7">
        <v>33</v>
      </c>
      <c r="B1177" s="8" t="s">
        <v>472</v>
      </c>
      <c r="C1177" s="20" t="s">
        <v>473</v>
      </c>
      <c r="D1177" s="21">
        <v>15</v>
      </c>
      <c r="E1177" s="540"/>
      <c r="F1177" s="12">
        <f>ROUND($D1177*E1177,2)</f>
        <v>0</v>
      </c>
    </row>
    <row r="1178" spans="1:6" x14ac:dyDescent="0.25">
      <c r="A1178" s="7"/>
      <c r="B1178" s="8"/>
      <c r="C1178" s="20"/>
      <c r="D1178" s="21"/>
      <c r="E1178" s="540"/>
      <c r="F1178" s="12"/>
    </row>
    <row r="1179" spans="1:6" ht="40.5" x14ac:dyDescent="0.25">
      <c r="A1179" s="7">
        <v>34</v>
      </c>
      <c r="B1179" s="8" t="s">
        <v>474</v>
      </c>
      <c r="C1179" s="20" t="s">
        <v>473</v>
      </c>
      <c r="D1179" s="21">
        <v>20</v>
      </c>
      <c r="E1179" s="540"/>
      <c r="F1179" s="12">
        <f>ROUND($D1179*E1179,2)</f>
        <v>0</v>
      </c>
    </row>
    <row r="1180" spans="1:6" x14ac:dyDescent="0.25">
      <c r="A1180" s="7"/>
      <c r="B1180" s="8"/>
      <c r="C1180" s="20"/>
      <c r="D1180" s="21"/>
      <c r="E1180" s="540"/>
      <c r="F1180" s="12"/>
    </row>
    <row r="1181" spans="1:6" x14ac:dyDescent="0.25">
      <c r="A1181" s="7"/>
      <c r="B1181" s="18" t="s">
        <v>475</v>
      </c>
      <c r="C1181" s="20"/>
      <c r="D1181" s="13"/>
      <c r="E1181" s="540"/>
      <c r="F1181" s="12"/>
    </row>
    <row r="1182" spans="1:6" x14ac:dyDescent="0.25">
      <c r="A1182" s="7"/>
      <c r="B1182" s="8"/>
      <c r="C1182" s="20"/>
      <c r="D1182" s="21"/>
      <c r="E1182" s="540"/>
      <c r="F1182" s="12"/>
    </row>
    <row r="1183" spans="1:6" ht="40.5" x14ac:dyDescent="0.25">
      <c r="A1183" s="7">
        <v>35</v>
      </c>
      <c r="B1183" s="8" t="s">
        <v>476</v>
      </c>
      <c r="C1183" s="20" t="s">
        <v>74</v>
      </c>
      <c r="D1183" s="21">
        <v>5</v>
      </c>
      <c r="E1183" s="540"/>
      <c r="F1183" s="12">
        <f>ROUND($D1183*E1183,2)</f>
        <v>0</v>
      </c>
    </row>
    <row r="1184" spans="1:6" x14ac:dyDescent="0.25">
      <c r="A1184" s="7"/>
      <c r="B1184" s="8"/>
      <c r="C1184" s="20"/>
      <c r="D1184" s="21"/>
      <c r="E1184" s="540"/>
      <c r="F1184" s="12"/>
    </row>
    <row r="1185" spans="1:6" x14ac:dyDescent="0.25">
      <c r="A1185" s="7"/>
      <c r="B1185" s="18" t="s">
        <v>477</v>
      </c>
      <c r="C1185" s="20"/>
      <c r="D1185" s="13"/>
      <c r="E1185" s="540"/>
      <c r="F1185" s="12"/>
    </row>
    <row r="1186" spans="1:6" x14ac:dyDescent="0.25">
      <c r="A1186" s="7"/>
      <c r="B1186" s="8"/>
      <c r="C1186" s="20"/>
      <c r="D1186" s="21"/>
      <c r="E1186" s="540"/>
      <c r="F1186" s="12"/>
    </row>
    <row r="1187" spans="1:6" x14ac:dyDescent="0.25">
      <c r="A1187" s="7">
        <v>36</v>
      </c>
      <c r="B1187" s="8" t="s">
        <v>478</v>
      </c>
      <c r="C1187" s="20" t="s">
        <v>74</v>
      </c>
      <c r="D1187" s="21">
        <v>150</v>
      </c>
      <c r="E1187" s="540"/>
      <c r="F1187" s="12">
        <f>ROUND($D1187*E1187,2)</f>
        <v>0</v>
      </c>
    </row>
    <row r="1188" spans="1:6" x14ac:dyDescent="0.25">
      <c r="A1188" s="7"/>
      <c r="B1188" s="8"/>
      <c r="C1188" s="20"/>
      <c r="D1188" s="21"/>
      <c r="E1188" s="540"/>
      <c r="F1188" s="12"/>
    </row>
    <row r="1189" spans="1:6" x14ac:dyDescent="0.25">
      <c r="A1189" s="7"/>
      <c r="B1189" s="18" t="s">
        <v>479</v>
      </c>
      <c r="C1189" s="20"/>
      <c r="D1189" s="13"/>
      <c r="E1189" s="540"/>
      <c r="F1189" s="12"/>
    </row>
    <row r="1190" spans="1:6" x14ac:dyDescent="0.25">
      <c r="A1190" s="7"/>
      <c r="B1190" s="8"/>
      <c r="C1190" s="20"/>
      <c r="D1190" s="21"/>
      <c r="E1190" s="540"/>
      <c r="F1190" s="12"/>
    </row>
    <row r="1191" spans="1:6" ht="40.5" x14ac:dyDescent="0.25">
      <c r="A1191" s="7">
        <v>37</v>
      </c>
      <c r="B1191" s="8" t="s">
        <v>480</v>
      </c>
      <c r="C1191" s="20" t="s">
        <v>74</v>
      </c>
      <c r="D1191" s="21">
        <v>2</v>
      </c>
      <c r="E1191" s="540"/>
      <c r="F1191" s="12">
        <f>ROUND($D1191*E1191,2)</f>
        <v>0</v>
      </c>
    </row>
    <row r="1192" spans="1:6" x14ac:dyDescent="0.25">
      <c r="A1192" s="7"/>
      <c r="B1192" s="8"/>
      <c r="C1192" s="20"/>
      <c r="D1192" s="21"/>
      <c r="E1192" s="540"/>
      <c r="F1192" s="12"/>
    </row>
    <row r="1193" spans="1:6" ht="40.5" x14ac:dyDescent="0.25">
      <c r="A1193" s="7">
        <v>38</v>
      </c>
      <c r="B1193" s="8" t="s">
        <v>481</v>
      </c>
      <c r="C1193" s="20" t="s">
        <v>74</v>
      </c>
      <c r="D1193" s="21">
        <v>2</v>
      </c>
      <c r="E1193" s="540"/>
      <c r="F1193" s="12">
        <f>ROUND($D1193*E1193,2)</f>
        <v>0</v>
      </c>
    </row>
    <row r="1194" spans="1:6" x14ac:dyDescent="0.25">
      <c r="A1194" s="7"/>
      <c r="B1194" s="8"/>
      <c r="C1194" s="20"/>
      <c r="D1194" s="21"/>
      <c r="E1194" s="540"/>
      <c r="F1194" s="12"/>
    </row>
    <row r="1195" spans="1:6" x14ac:dyDescent="0.25">
      <c r="A1195" s="7"/>
      <c r="B1195" s="18" t="s">
        <v>482</v>
      </c>
      <c r="C1195" s="20"/>
      <c r="D1195" s="13"/>
      <c r="E1195" s="540"/>
      <c r="F1195" s="12"/>
    </row>
    <row r="1196" spans="1:6" x14ac:dyDescent="0.25">
      <c r="A1196" s="7"/>
      <c r="B1196" s="8"/>
      <c r="C1196" s="20"/>
      <c r="D1196" s="21"/>
      <c r="E1196" s="540"/>
      <c r="F1196" s="12"/>
    </row>
    <row r="1197" spans="1:6" ht="27" x14ac:dyDescent="0.25">
      <c r="A1197" s="7">
        <v>39</v>
      </c>
      <c r="B1197" s="8" t="s">
        <v>483</v>
      </c>
      <c r="C1197" s="20" t="s">
        <v>74</v>
      </c>
      <c r="D1197" s="21">
        <v>6</v>
      </c>
      <c r="E1197" s="540"/>
      <c r="F1197" s="12">
        <f>ROUND($D1197*E1197,2)</f>
        <v>0</v>
      </c>
    </row>
    <row r="1198" spans="1:6" x14ac:dyDescent="0.25">
      <c r="A1198" s="7"/>
      <c r="B1198" s="8"/>
      <c r="C1198" s="20"/>
      <c r="D1198" s="21"/>
      <c r="E1198" s="540"/>
      <c r="F1198" s="12"/>
    </row>
    <row r="1199" spans="1:6" ht="27" x14ac:dyDescent="0.25">
      <c r="A1199" s="7">
        <v>40</v>
      </c>
      <c r="B1199" s="8" t="s">
        <v>484</v>
      </c>
      <c r="C1199" s="20" t="s">
        <v>74</v>
      </c>
      <c r="D1199" s="21">
        <v>6</v>
      </c>
      <c r="E1199" s="540"/>
      <c r="F1199" s="12">
        <f>ROUND($D1199*E1199,2)</f>
        <v>0</v>
      </c>
    </row>
    <row r="1200" spans="1:6" x14ac:dyDescent="0.25">
      <c r="A1200" s="7"/>
      <c r="B1200" s="8"/>
      <c r="C1200" s="20"/>
      <c r="D1200" s="21"/>
      <c r="E1200" s="540"/>
      <c r="F1200" s="12"/>
    </row>
    <row r="1201" spans="1:6" ht="27" x14ac:dyDescent="0.25">
      <c r="A1201" s="7">
        <v>41</v>
      </c>
      <c r="B1201" s="8" t="s">
        <v>485</v>
      </c>
      <c r="C1201" s="20" t="s">
        <v>74</v>
      </c>
      <c r="D1201" s="21">
        <v>18</v>
      </c>
      <c r="E1201" s="540"/>
      <c r="F1201" s="12">
        <f>ROUND($D1201*E1201,2)</f>
        <v>0</v>
      </c>
    </row>
    <row r="1202" spans="1:6" x14ac:dyDescent="0.25">
      <c r="A1202" s="7"/>
      <c r="B1202" s="8"/>
      <c r="C1202" s="20"/>
      <c r="D1202" s="21"/>
      <c r="E1202" s="540"/>
      <c r="F1202" s="12"/>
    </row>
    <row r="1203" spans="1:6" ht="27" x14ac:dyDescent="0.25">
      <c r="A1203" s="7">
        <v>42</v>
      </c>
      <c r="B1203" s="8" t="s">
        <v>486</v>
      </c>
      <c r="C1203" s="20" t="s">
        <v>74</v>
      </c>
      <c r="D1203" s="21">
        <v>6</v>
      </c>
      <c r="E1203" s="540"/>
      <c r="F1203" s="12">
        <f>ROUND($D1203*E1203,2)</f>
        <v>0</v>
      </c>
    </row>
    <row r="1204" spans="1:6" x14ac:dyDescent="0.25">
      <c r="A1204" s="7"/>
      <c r="B1204" s="8"/>
      <c r="C1204" s="20"/>
      <c r="D1204" s="21"/>
      <c r="E1204" s="540"/>
      <c r="F1204" s="12"/>
    </row>
    <row r="1205" spans="1:6" ht="27" x14ac:dyDescent="0.25">
      <c r="A1205" s="7">
        <v>43</v>
      </c>
      <c r="B1205" s="8" t="s">
        <v>487</v>
      </c>
      <c r="C1205" s="20" t="s">
        <v>74</v>
      </c>
      <c r="D1205" s="21">
        <v>6</v>
      </c>
      <c r="E1205" s="540"/>
      <c r="F1205" s="12">
        <f>ROUND($D1205*E1205,2)</f>
        <v>0</v>
      </c>
    </row>
    <row r="1206" spans="1:6" x14ac:dyDescent="0.25">
      <c r="A1206" s="7"/>
      <c r="B1206" s="8"/>
      <c r="C1206" s="20"/>
      <c r="D1206" s="21"/>
      <c r="E1206" s="540"/>
      <c r="F1206" s="12"/>
    </row>
    <row r="1207" spans="1:6" ht="27" x14ac:dyDescent="0.25">
      <c r="A1207" s="7">
        <v>44</v>
      </c>
      <c r="B1207" s="8" t="s">
        <v>488</v>
      </c>
      <c r="C1207" s="20" t="s">
        <v>74</v>
      </c>
      <c r="D1207" s="21">
        <v>18</v>
      </c>
      <c r="E1207" s="540"/>
      <c r="F1207" s="12">
        <f>ROUND($D1207*E1207,2)</f>
        <v>0</v>
      </c>
    </row>
    <row r="1208" spans="1:6" x14ac:dyDescent="0.25">
      <c r="A1208" s="7"/>
      <c r="B1208" s="8"/>
      <c r="C1208" s="20"/>
      <c r="D1208" s="21"/>
      <c r="E1208" s="540"/>
      <c r="F1208" s="12"/>
    </row>
    <row r="1209" spans="1:6" ht="27" x14ac:dyDescent="0.25">
      <c r="A1209" s="7">
        <v>45</v>
      </c>
      <c r="B1209" s="8" t="s">
        <v>489</v>
      </c>
      <c r="C1209" s="20" t="s">
        <v>74</v>
      </c>
      <c r="D1209" s="21">
        <v>10</v>
      </c>
      <c r="E1209" s="540"/>
      <c r="F1209" s="12">
        <f>ROUND($D1209*E1209,2)</f>
        <v>0</v>
      </c>
    </row>
    <row r="1210" spans="1:6" x14ac:dyDescent="0.25">
      <c r="A1210" s="7"/>
      <c r="B1210" s="8"/>
      <c r="C1210" s="20"/>
      <c r="D1210" s="21"/>
      <c r="E1210" s="540"/>
      <c r="F1210" s="12"/>
    </row>
    <row r="1211" spans="1:6" x14ac:dyDescent="0.25">
      <c r="A1211" s="7"/>
      <c r="B1211" s="18" t="s">
        <v>490</v>
      </c>
      <c r="C1211" s="20"/>
      <c r="D1211" s="13"/>
      <c r="E1211" s="540"/>
      <c r="F1211" s="12"/>
    </row>
    <row r="1212" spans="1:6" x14ac:dyDescent="0.25">
      <c r="A1212" s="7"/>
      <c r="B1212" s="8"/>
      <c r="C1212" s="20"/>
      <c r="D1212" s="21"/>
      <c r="E1212" s="540"/>
      <c r="F1212" s="12"/>
    </row>
    <row r="1213" spans="1:6" ht="27" x14ac:dyDescent="0.25">
      <c r="A1213" s="7">
        <v>46</v>
      </c>
      <c r="B1213" s="8" t="s">
        <v>491</v>
      </c>
      <c r="C1213" s="20" t="s">
        <v>74</v>
      </c>
      <c r="D1213" s="21">
        <v>20</v>
      </c>
      <c r="E1213" s="540"/>
      <c r="F1213" s="12">
        <f>ROUND($D1213*E1213,2)</f>
        <v>0</v>
      </c>
    </row>
    <row r="1214" spans="1:6" x14ac:dyDescent="0.25">
      <c r="A1214" s="7"/>
      <c r="B1214" s="8"/>
      <c r="C1214" s="20"/>
      <c r="D1214" s="21"/>
      <c r="E1214" s="540"/>
      <c r="F1214" s="12"/>
    </row>
    <row r="1215" spans="1:6" x14ac:dyDescent="0.25">
      <c r="A1215" s="7"/>
      <c r="B1215" s="22" t="s">
        <v>350</v>
      </c>
      <c r="C1215" s="20"/>
      <c r="D1215" s="13"/>
      <c r="E1215" s="540"/>
      <c r="F1215" s="12"/>
    </row>
    <row r="1216" spans="1:6" x14ac:dyDescent="0.25">
      <c r="A1216" s="7"/>
      <c r="B1216" s="8"/>
      <c r="C1216" s="20"/>
      <c r="D1216" s="21"/>
      <c r="E1216" s="540"/>
      <c r="F1216" s="12"/>
    </row>
    <row r="1217" spans="1:6" ht="26.25" x14ac:dyDescent="0.25">
      <c r="A1217" s="7"/>
      <c r="B1217" s="18" t="s">
        <v>492</v>
      </c>
      <c r="C1217" s="20"/>
      <c r="D1217" s="13"/>
      <c r="E1217" s="540"/>
      <c r="F1217" s="12"/>
    </row>
    <row r="1218" spans="1:6" x14ac:dyDescent="0.25">
      <c r="A1218" s="7"/>
      <c r="B1218" s="8"/>
      <c r="C1218" s="20"/>
      <c r="D1218" s="21"/>
      <c r="E1218" s="540"/>
      <c r="F1218" s="12"/>
    </row>
    <row r="1219" spans="1:6" ht="27" x14ac:dyDescent="0.25">
      <c r="A1219" s="7"/>
      <c r="B1219" s="15" t="s">
        <v>493</v>
      </c>
      <c r="C1219" s="20"/>
      <c r="D1219" s="13"/>
      <c r="E1219" s="540"/>
      <c r="F1219" s="12"/>
    </row>
    <row r="1220" spans="1:6" x14ac:dyDescent="0.25">
      <c r="A1220" s="7"/>
      <c r="B1220" s="8"/>
      <c r="C1220" s="20"/>
      <c r="D1220" s="21"/>
      <c r="E1220" s="540"/>
      <c r="F1220" s="12"/>
    </row>
    <row r="1221" spans="1:6" ht="40.5" x14ac:dyDescent="0.25">
      <c r="A1221" s="7">
        <v>47</v>
      </c>
      <c r="B1221" s="8" t="s">
        <v>494</v>
      </c>
      <c r="C1221" s="20" t="s">
        <v>74</v>
      </c>
      <c r="D1221" s="21">
        <v>10</v>
      </c>
      <c r="E1221" s="540"/>
      <c r="F1221" s="12">
        <f>ROUND($D1221*E1221,2)</f>
        <v>0</v>
      </c>
    </row>
    <row r="1222" spans="1:6" x14ac:dyDescent="0.25">
      <c r="A1222" s="7"/>
      <c r="B1222" s="8"/>
      <c r="C1222" s="20"/>
      <c r="D1222" s="21"/>
      <c r="E1222" s="540"/>
      <c r="F1222" s="12"/>
    </row>
    <row r="1223" spans="1:6" x14ac:dyDescent="0.25">
      <c r="A1223" s="7"/>
      <c r="B1223" s="22" t="s">
        <v>495</v>
      </c>
      <c r="C1223" s="20"/>
      <c r="D1223" s="13"/>
      <c r="E1223" s="540"/>
      <c r="F1223" s="12"/>
    </row>
    <row r="1224" spans="1:6" x14ac:dyDescent="0.25">
      <c r="A1224" s="7"/>
      <c r="B1224" s="8"/>
      <c r="C1224" s="20"/>
      <c r="D1224" s="21"/>
      <c r="E1224" s="540"/>
      <c r="F1224" s="12"/>
    </row>
    <row r="1225" spans="1:6" ht="90" x14ac:dyDescent="0.25">
      <c r="A1225" s="7"/>
      <c r="B1225" s="18" t="s">
        <v>496</v>
      </c>
      <c r="C1225" s="20"/>
      <c r="D1225" s="13"/>
      <c r="E1225" s="540"/>
      <c r="F1225" s="12"/>
    </row>
    <row r="1226" spans="1:6" x14ac:dyDescent="0.25">
      <c r="A1226" s="7"/>
      <c r="B1226" s="8"/>
      <c r="C1226" s="20"/>
      <c r="D1226" s="21"/>
      <c r="E1226" s="540"/>
      <c r="F1226" s="12"/>
    </row>
    <row r="1227" spans="1:6" x14ac:dyDescent="0.25">
      <c r="A1227" s="7">
        <v>48</v>
      </c>
      <c r="B1227" s="8" t="s">
        <v>497</v>
      </c>
      <c r="C1227" s="20" t="s">
        <v>74</v>
      </c>
      <c r="D1227" s="21">
        <v>10</v>
      </c>
      <c r="E1227" s="540"/>
      <c r="F1227" s="12">
        <f>ROUND($D1227*E1227,2)</f>
        <v>0</v>
      </c>
    </row>
    <row r="1228" spans="1:6" x14ac:dyDescent="0.25">
      <c r="A1228" s="7"/>
      <c r="B1228" s="8"/>
      <c r="C1228" s="20"/>
      <c r="D1228" s="21"/>
      <c r="E1228" s="540"/>
      <c r="F1228" s="12"/>
    </row>
    <row r="1229" spans="1:6" ht="77.25" x14ac:dyDescent="0.25">
      <c r="A1229" s="7"/>
      <c r="B1229" s="18" t="s">
        <v>498</v>
      </c>
      <c r="C1229" s="20"/>
      <c r="D1229" s="13"/>
      <c r="E1229" s="540"/>
      <c r="F1229" s="12"/>
    </row>
    <row r="1230" spans="1:6" x14ac:dyDescent="0.25">
      <c r="A1230" s="7"/>
      <c r="B1230" s="8"/>
      <c r="C1230" s="20"/>
      <c r="D1230" s="21"/>
      <c r="E1230" s="540"/>
      <c r="F1230" s="12"/>
    </row>
    <row r="1231" spans="1:6" x14ac:dyDescent="0.25">
      <c r="A1231" s="7">
        <v>49</v>
      </c>
      <c r="B1231" s="8" t="s">
        <v>499</v>
      </c>
      <c r="C1231" s="20" t="s">
        <v>74</v>
      </c>
      <c r="D1231" s="21">
        <v>10</v>
      </c>
      <c r="E1231" s="540"/>
      <c r="F1231" s="12">
        <f>ROUND($D1231*E1231,2)</f>
        <v>0</v>
      </c>
    </row>
    <row r="1232" spans="1:6" x14ac:dyDescent="0.25">
      <c r="A1232" s="7"/>
      <c r="B1232" s="8"/>
      <c r="C1232" s="20"/>
      <c r="D1232" s="21"/>
      <c r="E1232" s="540"/>
      <c r="F1232" s="12"/>
    </row>
    <row r="1233" spans="1:6" x14ac:dyDescent="0.25">
      <c r="A1233" s="7"/>
      <c r="B1233" s="22" t="s">
        <v>500</v>
      </c>
      <c r="C1233" s="20"/>
      <c r="D1233" s="13"/>
      <c r="E1233" s="540"/>
      <c r="F1233" s="12"/>
    </row>
    <row r="1234" spans="1:6" x14ac:dyDescent="0.25">
      <c r="A1234" s="7"/>
      <c r="B1234" s="8"/>
      <c r="C1234" s="20"/>
      <c r="D1234" s="21"/>
      <c r="E1234" s="540"/>
      <c r="F1234" s="12"/>
    </row>
    <row r="1235" spans="1:6" ht="39" x14ac:dyDescent="0.25">
      <c r="A1235" s="7"/>
      <c r="B1235" s="18" t="s">
        <v>501</v>
      </c>
      <c r="C1235" s="20"/>
      <c r="D1235" s="13"/>
      <c r="E1235" s="540"/>
      <c r="F1235" s="12"/>
    </row>
    <row r="1236" spans="1:6" x14ac:dyDescent="0.25">
      <c r="A1236" s="7"/>
      <c r="B1236" s="8"/>
      <c r="C1236" s="20"/>
      <c r="D1236" s="21"/>
      <c r="E1236" s="540"/>
      <c r="F1236" s="12"/>
    </row>
    <row r="1237" spans="1:6" x14ac:dyDescent="0.25">
      <c r="A1237" s="7">
        <v>50</v>
      </c>
      <c r="B1237" s="8" t="s">
        <v>502</v>
      </c>
      <c r="C1237" s="20" t="s">
        <v>556</v>
      </c>
      <c r="D1237" s="21">
        <v>8</v>
      </c>
      <c r="E1237" s="540"/>
      <c r="F1237" s="12">
        <f>ROUND($D1237*E1237,2)</f>
        <v>0</v>
      </c>
    </row>
    <row r="1238" spans="1:6" x14ac:dyDescent="0.25">
      <c r="A1238" s="7"/>
      <c r="B1238" s="8"/>
      <c r="C1238" s="20"/>
      <c r="D1238" s="21"/>
      <c r="E1238" s="540"/>
      <c r="F1238" s="12"/>
    </row>
    <row r="1239" spans="1:6" x14ac:dyDescent="0.25">
      <c r="A1239" s="7">
        <v>51</v>
      </c>
      <c r="B1239" s="8" t="s">
        <v>503</v>
      </c>
      <c r="C1239" s="20" t="s">
        <v>556</v>
      </c>
      <c r="D1239" s="21">
        <v>1</v>
      </c>
      <c r="E1239" s="540"/>
      <c r="F1239" s="12">
        <f>ROUND($D1239*E1239,2)</f>
        <v>0</v>
      </c>
    </row>
    <row r="1240" spans="1:6" x14ac:dyDescent="0.25">
      <c r="A1240" s="7"/>
      <c r="B1240" s="8"/>
      <c r="C1240" s="20"/>
      <c r="D1240" s="21"/>
      <c r="E1240" s="540"/>
      <c r="F1240" s="12"/>
    </row>
    <row r="1241" spans="1:6" x14ac:dyDescent="0.25">
      <c r="A1241" s="7"/>
      <c r="B1241" s="22" t="s">
        <v>504</v>
      </c>
      <c r="C1241" s="20"/>
      <c r="D1241" s="13"/>
      <c r="E1241" s="540"/>
      <c r="F1241" s="12"/>
    </row>
    <row r="1242" spans="1:6" x14ac:dyDescent="0.25">
      <c r="A1242" s="7"/>
      <c r="B1242" s="8"/>
      <c r="C1242" s="20"/>
      <c r="D1242" s="21"/>
      <c r="E1242" s="540"/>
      <c r="F1242" s="12"/>
    </row>
    <row r="1243" spans="1:6" ht="64.5" x14ac:dyDescent="0.25">
      <c r="A1243" s="7"/>
      <c r="B1243" s="18" t="s">
        <v>505</v>
      </c>
      <c r="C1243" s="20"/>
      <c r="D1243" s="13"/>
      <c r="E1243" s="540"/>
      <c r="F1243" s="12"/>
    </row>
    <row r="1244" spans="1:6" x14ac:dyDescent="0.25">
      <c r="A1244" s="7"/>
      <c r="B1244" s="8"/>
      <c r="C1244" s="20"/>
      <c r="D1244" s="21"/>
      <c r="E1244" s="540"/>
      <c r="F1244" s="12"/>
    </row>
    <row r="1245" spans="1:6" x14ac:dyDescent="0.25">
      <c r="A1245" s="7">
        <v>52</v>
      </c>
      <c r="B1245" s="8" t="s">
        <v>506</v>
      </c>
      <c r="C1245" s="20" t="s">
        <v>556</v>
      </c>
      <c r="D1245" s="21">
        <v>350</v>
      </c>
      <c r="E1245" s="540"/>
      <c r="F1245" s="12">
        <f>ROUND($D1245*E1245,2)</f>
        <v>0</v>
      </c>
    </row>
    <row r="1246" spans="1:6" x14ac:dyDescent="0.25">
      <c r="A1246" s="7"/>
      <c r="B1246" s="8"/>
      <c r="C1246" s="20"/>
      <c r="D1246" s="21"/>
      <c r="E1246" s="540"/>
      <c r="F1246" s="12"/>
    </row>
    <row r="1247" spans="1:6" x14ac:dyDescent="0.25">
      <c r="A1247" s="7">
        <v>53</v>
      </c>
      <c r="B1247" s="8" t="s">
        <v>507</v>
      </c>
      <c r="C1247" s="20" t="s">
        <v>556</v>
      </c>
      <c r="D1247" s="21">
        <v>5</v>
      </c>
      <c r="E1247" s="540"/>
      <c r="F1247" s="12">
        <f>ROUND($D1247*E1247,2)</f>
        <v>0</v>
      </c>
    </row>
    <row r="1248" spans="1:6" x14ac:dyDescent="0.25">
      <c r="A1248" s="7"/>
      <c r="B1248" s="8"/>
      <c r="C1248" s="20"/>
      <c r="D1248" s="21"/>
      <c r="E1248" s="540"/>
      <c r="F1248" s="12"/>
    </row>
    <row r="1249" spans="1:6" x14ac:dyDescent="0.25">
      <c r="A1249" s="7">
        <v>54</v>
      </c>
      <c r="B1249" s="8" t="s">
        <v>508</v>
      </c>
      <c r="C1249" s="20" t="s">
        <v>71</v>
      </c>
      <c r="D1249" s="21">
        <v>186</v>
      </c>
      <c r="E1249" s="540"/>
      <c r="F1249" s="12">
        <f>ROUND($D1249*E1249,2)</f>
        <v>0</v>
      </c>
    </row>
    <row r="1250" spans="1:6" x14ac:dyDescent="0.25">
      <c r="A1250" s="7"/>
      <c r="B1250" s="8"/>
      <c r="C1250" s="20"/>
      <c r="D1250" s="21"/>
      <c r="E1250" s="540"/>
      <c r="F1250" s="12"/>
    </row>
    <row r="1251" spans="1:6" x14ac:dyDescent="0.25">
      <c r="A1251" s="7"/>
      <c r="B1251" s="22" t="s">
        <v>509</v>
      </c>
      <c r="C1251" s="20"/>
      <c r="D1251" s="13"/>
      <c r="E1251" s="540"/>
      <c r="F1251" s="12"/>
    </row>
    <row r="1252" spans="1:6" x14ac:dyDescent="0.25">
      <c r="A1252" s="7"/>
      <c r="B1252" s="8"/>
      <c r="C1252" s="20"/>
      <c r="D1252" s="21"/>
      <c r="E1252" s="540"/>
      <c r="F1252" s="12"/>
    </row>
    <row r="1253" spans="1:6" x14ac:dyDescent="0.25">
      <c r="A1253" s="7"/>
      <c r="B1253" s="18" t="s">
        <v>510</v>
      </c>
      <c r="C1253" s="20"/>
      <c r="D1253" s="13"/>
      <c r="E1253" s="540"/>
      <c r="F1253" s="12"/>
    </row>
    <row r="1254" spans="1:6" x14ac:dyDescent="0.25">
      <c r="A1254" s="7"/>
      <c r="B1254" s="8"/>
      <c r="C1254" s="20"/>
      <c r="D1254" s="21"/>
      <c r="E1254" s="540"/>
      <c r="F1254" s="12"/>
    </row>
    <row r="1255" spans="1:6" ht="27" x14ac:dyDescent="0.25">
      <c r="A1255" s="7">
        <v>55</v>
      </c>
      <c r="B1255" s="8" t="s">
        <v>511</v>
      </c>
      <c r="C1255" s="20" t="s">
        <v>74</v>
      </c>
      <c r="D1255" s="21">
        <v>10</v>
      </c>
      <c r="E1255" s="540"/>
      <c r="F1255" s="12">
        <f>ROUND($D1255*E1255,2)</f>
        <v>0</v>
      </c>
    </row>
    <row r="1256" spans="1:6" x14ac:dyDescent="0.25">
      <c r="A1256" s="7"/>
      <c r="B1256" s="8"/>
      <c r="C1256" s="20"/>
      <c r="D1256" s="21"/>
      <c r="E1256" s="540"/>
      <c r="F1256" s="12"/>
    </row>
    <row r="1257" spans="1:6" ht="27" x14ac:dyDescent="0.25">
      <c r="A1257" s="7">
        <v>56</v>
      </c>
      <c r="B1257" s="8" t="s">
        <v>512</v>
      </c>
      <c r="C1257" s="20" t="s">
        <v>74</v>
      </c>
      <c r="D1257" s="21">
        <v>10</v>
      </c>
      <c r="E1257" s="540"/>
      <c r="F1257" s="12">
        <f>ROUND($D1257*E1257,2)</f>
        <v>0</v>
      </c>
    </row>
    <row r="1258" spans="1:6" x14ac:dyDescent="0.25">
      <c r="A1258" s="7"/>
      <c r="B1258" s="8"/>
      <c r="C1258" s="20"/>
      <c r="D1258" s="21"/>
      <c r="E1258" s="540"/>
      <c r="F1258" s="12"/>
    </row>
    <row r="1259" spans="1:6" x14ac:dyDescent="0.25">
      <c r="A1259" s="7"/>
      <c r="B1259" s="18" t="s">
        <v>513</v>
      </c>
      <c r="C1259" s="20"/>
      <c r="D1259" s="13"/>
      <c r="E1259" s="540"/>
      <c r="F1259" s="12"/>
    </row>
    <row r="1260" spans="1:6" x14ac:dyDescent="0.25">
      <c r="A1260" s="7"/>
      <c r="B1260" s="8"/>
      <c r="C1260" s="20"/>
      <c r="D1260" s="21"/>
      <c r="E1260" s="540"/>
      <c r="F1260" s="12"/>
    </row>
    <row r="1261" spans="1:6" ht="54" x14ac:dyDescent="0.25">
      <c r="A1261" s="7"/>
      <c r="B1261" s="15" t="s">
        <v>514</v>
      </c>
      <c r="C1261" s="20"/>
      <c r="D1261" s="13"/>
      <c r="E1261" s="540"/>
      <c r="F1261" s="12"/>
    </row>
    <row r="1262" spans="1:6" x14ac:dyDescent="0.25">
      <c r="A1262" s="7"/>
      <c r="B1262" s="8"/>
      <c r="C1262" s="20"/>
      <c r="D1262" s="21"/>
      <c r="E1262" s="540"/>
      <c r="F1262" s="12"/>
    </row>
    <row r="1263" spans="1:6" x14ac:dyDescent="0.25">
      <c r="A1263" s="7">
        <v>57</v>
      </c>
      <c r="B1263" s="8" t="s">
        <v>515</v>
      </c>
      <c r="C1263" s="20" t="s">
        <v>71</v>
      </c>
      <c r="D1263" s="21">
        <v>150</v>
      </c>
      <c r="E1263" s="540"/>
      <c r="F1263" s="12">
        <f>ROUND($D1263*E1263,2)</f>
        <v>0</v>
      </c>
    </row>
    <row r="1264" spans="1:6" x14ac:dyDescent="0.25">
      <c r="A1264" s="7"/>
      <c r="B1264" s="8"/>
      <c r="C1264" s="20"/>
      <c r="D1264" s="21"/>
      <c r="E1264" s="540"/>
      <c r="F1264" s="12"/>
    </row>
    <row r="1265" spans="1:6" x14ac:dyDescent="0.25">
      <c r="A1265" s="7"/>
      <c r="B1265" s="15" t="s">
        <v>516</v>
      </c>
      <c r="C1265" s="20"/>
      <c r="D1265" s="13"/>
      <c r="E1265" s="540"/>
      <c r="F1265" s="12"/>
    </row>
    <row r="1266" spans="1:6" x14ac:dyDescent="0.25">
      <c r="A1266" s="7"/>
      <c r="B1266" s="8"/>
      <c r="C1266" s="20"/>
      <c r="D1266" s="21"/>
      <c r="E1266" s="540"/>
      <c r="F1266" s="12"/>
    </row>
    <row r="1267" spans="1:6" x14ac:dyDescent="0.25">
      <c r="A1267" s="7">
        <v>58</v>
      </c>
      <c r="B1267" s="8" t="s">
        <v>517</v>
      </c>
      <c r="C1267" s="20" t="s">
        <v>74</v>
      </c>
      <c r="D1267" s="21">
        <v>30</v>
      </c>
      <c r="E1267" s="540"/>
      <c r="F1267" s="12">
        <f>ROUND($D1267*E1267,2)</f>
        <v>0</v>
      </c>
    </row>
    <row r="1268" spans="1:6" x14ac:dyDescent="0.25">
      <c r="A1268" s="7"/>
      <c r="B1268" s="8"/>
      <c r="C1268" s="20"/>
      <c r="D1268" s="21"/>
      <c r="E1268" s="540"/>
      <c r="F1268" s="12"/>
    </row>
    <row r="1269" spans="1:6" x14ac:dyDescent="0.25">
      <c r="A1269" s="7"/>
      <c r="B1269" s="15" t="s">
        <v>518</v>
      </c>
      <c r="C1269" s="20"/>
      <c r="D1269" s="13"/>
      <c r="E1269" s="540"/>
      <c r="F1269" s="12"/>
    </row>
    <row r="1270" spans="1:6" x14ac:dyDescent="0.25">
      <c r="A1270" s="7"/>
      <c r="B1270" s="8"/>
      <c r="C1270" s="20"/>
      <c r="D1270" s="21"/>
      <c r="E1270" s="540"/>
      <c r="F1270" s="12"/>
    </row>
    <row r="1271" spans="1:6" ht="81" x14ac:dyDescent="0.25">
      <c r="A1271" s="7">
        <v>59</v>
      </c>
      <c r="B1271" s="8" t="s">
        <v>519</v>
      </c>
      <c r="C1271" s="20" t="s">
        <v>74</v>
      </c>
      <c r="D1271" s="21">
        <v>10</v>
      </c>
      <c r="E1271" s="540"/>
      <c r="F1271" s="12">
        <f>ROUND($D1271*E1271,2)</f>
        <v>0</v>
      </c>
    </row>
    <row r="1272" spans="1:6" x14ac:dyDescent="0.25">
      <c r="A1272" s="7"/>
      <c r="B1272" s="8"/>
      <c r="C1272" s="20"/>
      <c r="D1272" s="21"/>
      <c r="E1272" s="540"/>
      <c r="F1272" s="12"/>
    </row>
    <row r="1273" spans="1:6" ht="27" x14ac:dyDescent="0.25">
      <c r="A1273" s="7">
        <v>60</v>
      </c>
      <c r="B1273" s="8" t="s">
        <v>520</v>
      </c>
      <c r="C1273" s="20" t="s">
        <v>74</v>
      </c>
      <c r="D1273" s="21">
        <v>20</v>
      </c>
      <c r="E1273" s="540"/>
      <c r="F1273" s="12">
        <f>ROUND($D1273*E1273,2)</f>
        <v>0</v>
      </c>
    </row>
    <row r="1274" spans="1:6" x14ac:dyDescent="0.25">
      <c r="A1274" s="7"/>
      <c r="B1274" s="8"/>
      <c r="C1274" s="20"/>
      <c r="D1274" s="21"/>
      <c r="E1274" s="540"/>
      <c r="F1274" s="12"/>
    </row>
    <row r="1275" spans="1:6" x14ac:dyDescent="0.25">
      <c r="A1275" s="7"/>
      <c r="B1275" s="22" t="s">
        <v>521</v>
      </c>
      <c r="C1275" s="20"/>
      <c r="D1275" s="13"/>
      <c r="E1275" s="540"/>
      <c r="F1275" s="12"/>
    </row>
    <row r="1276" spans="1:6" x14ac:dyDescent="0.25">
      <c r="A1276" s="7"/>
      <c r="B1276" s="8"/>
      <c r="C1276" s="20"/>
      <c r="D1276" s="21"/>
      <c r="E1276" s="540"/>
      <c r="F1276" s="12"/>
    </row>
    <row r="1277" spans="1:6" x14ac:dyDescent="0.25">
      <c r="A1277" s="7"/>
      <c r="B1277" s="18" t="s">
        <v>522</v>
      </c>
      <c r="C1277" s="20"/>
      <c r="D1277" s="13"/>
      <c r="E1277" s="540"/>
      <c r="F1277" s="12"/>
    </row>
    <row r="1278" spans="1:6" x14ac:dyDescent="0.25">
      <c r="A1278" s="7"/>
      <c r="B1278" s="8"/>
      <c r="C1278" s="20"/>
      <c r="D1278" s="21"/>
      <c r="E1278" s="540"/>
      <c r="F1278" s="12"/>
    </row>
    <row r="1279" spans="1:6" ht="27" x14ac:dyDescent="0.25">
      <c r="A1279" s="7"/>
      <c r="B1279" s="15" t="s">
        <v>523</v>
      </c>
      <c r="C1279" s="20"/>
      <c r="D1279" s="13"/>
      <c r="E1279" s="540"/>
      <c r="F1279" s="12"/>
    </row>
    <row r="1280" spans="1:6" x14ac:dyDescent="0.25">
      <c r="A1280" s="7"/>
      <c r="B1280" s="8"/>
      <c r="C1280" s="20"/>
      <c r="D1280" s="21"/>
      <c r="E1280" s="540"/>
      <c r="F1280" s="12"/>
    </row>
    <row r="1281" spans="1:6" x14ac:dyDescent="0.25">
      <c r="A1281" s="7">
        <v>61</v>
      </c>
      <c r="B1281" s="8" t="s">
        <v>524</v>
      </c>
      <c r="C1281" s="20" t="s">
        <v>556</v>
      </c>
      <c r="D1281" s="21">
        <v>30</v>
      </c>
      <c r="E1281" s="540"/>
      <c r="F1281" s="12">
        <f>ROUND($D1281*E1281,2)</f>
        <v>0</v>
      </c>
    </row>
    <row r="1282" spans="1:6" x14ac:dyDescent="0.25">
      <c r="A1282" s="7"/>
      <c r="B1282" s="8"/>
      <c r="C1282" s="20"/>
      <c r="D1282" s="21"/>
      <c r="E1282" s="540"/>
      <c r="F1282" s="12"/>
    </row>
    <row r="1283" spans="1:6" x14ac:dyDescent="0.25">
      <c r="A1283" s="7">
        <v>62</v>
      </c>
      <c r="B1283" s="8" t="s">
        <v>525</v>
      </c>
      <c r="C1283" s="20" t="s">
        <v>556</v>
      </c>
      <c r="D1283" s="21">
        <v>18</v>
      </c>
      <c r="E1283" s="540"/>
      <c r="F1283" s="12">
        <f>ROUND($D1283*E1283,2)</f>
        <v>0</v>
      </c>
    </row>
    <row r="1284" spans="1:6" x14ac:dyDescent="0.25">
      <c r="A1284" s="7"/>
      <c r="B1284" s="8"/>
      <c r="C1284" s="20"/>
      <c r="D1284" s="21"/>
      <c r="E1284" s="540"/>
      <c r="F1284" s="12"/>
    </row>
    <row r="1285" spans="1:6" ht="27" x14ac:dyDescent="0.25">
      <c r="A1285" s="7"/>
      <c r="B1285" s="15" t="s">
        <v>526</v>
      </c>
      <c r="C1285" s="20"/>
      <c r="D1285" s="13"/>
      <c r="E1285" s="540"/>
      <c r="F1285" s="12"/>
    </row>
    <row r="1286" spans="1:6" x14ac:dyDescent="0.25">
      <c r="A1286" s="7"/>
      <c r="B1286" s="8"/>
      <c r="C1286" s="20"/>
      <c r="D1286" s="21"/>
      <c r="E1286" s="540"/>
      <c r="F1286" s="12"/>
    </row>
    <row r="1287" spans="1:6" x14ac:dyDescent="0.25">
      <c r="A1287" s="7">
        <v>63</v>
      </c>
      <c r="B1287" s="8" t="s">
        <v>524</v>
      </c>
      <c r="C1287" s="20" t="s">
        <v>556</v>
      </c>
      <c r="D1287" s="21">
        <v>12</v>
      </c>
      <c r="E1287" s="540"/>
      <c r="F1287" s="12">
        <f>ROUND($D1287*E1287,2)</f>
        <v>0</v>
      </c>
    </row>
    <row r="1288" spans="1:6" x14ac:dyDescent="0.25">
      <c r="A1288" s="7"/>
      <c r="B1288" s="8"/>
      <c r="C1288" s="20"/>
      <c r="D1288" s="21"/>
      <c r="E1288" s="540"/>
      <c r="F1288" s="12"/>
    </row>
    <row r="1289" spans="1:6" x14ac:dyDescent="0.25">
      <c r="A1289" s="7"/>
      <c r="B1289" s="18" t="s">
        <v>569</v>
      </c>
      <c r="C1289" s="20"/>
      <c r="D1289" s="13"/>
      <c r="E1289" s="540"/>
      <c r="F1289" s="12"/>
    </row>
    <row r="1290" spans="1:6" x14ac:dyDescent="0.25">
      <c r="A1290" s="7"/>
      <c r="B1290" s="8"/>
      <c r="C1290" s="20"/>
      <c r="D1290" s="21"/>
      <c r="E1290" s="540"/>
      <c r="F1290" s="12"/>
    </row>
    <row r="1291" spans="1:6" ht="27" x14ac:dyDescent="0.25">
      <c r="A1291" s="7">
        <v>64</v>
      </c>
      <c r="B1291" s="8" t="s">
        <v>527</v>
      </c>
      <c r="C1291" s="20" t="s">
        <v>74</v>
      </c>
      <c r="D1291" s="21">
        <v>12</v>
      </c>
      <c r="E1291" s="540"/>
      <c r="F1291" s="12">
        <f>ROUND($D1291*E1291,2)</f>
        <v>0</v>
      </c>
    </row>
    <row r="1292" spans="1:6" x14ac:dyDescent="0.25">
      <c r="A1292" s="7"/>
      <c r="B1292" s="8"/>
      <c r="C1292" s="20"/>
      <c r="D1292" s="21"/>
      <c r="E1292" s="540"/>
      <c r="F1292" s="12"/>
    </row>
    <row r="1293" spans="1:6" x14ac:dyDescent="0.25">
      <c r="A1293" s="7"/>
      <c r="B1293" s="22" t="s">
        <v>410</v>
      </c>
      <c r="C1293" s="20"/>
      <c r="D1293" s="13"/>
      <c r="E1293" s="540"/>
      <c r="F1293" s="12"/>
    </row>
    <row r="1294" spans="1:6" x14ac:dyDescent="0.25">
      <c r="A1294" s="7"/>
      <c r="B1294" s="8"/>
      <c r="C1294" s="20"/>
      <c r="D1294" s="21"/>
      <c r="E1294" s="540"/>
      <c r="F1294" s="12"/>
    </row>
    <row r="1295" spans="1:6" x14ac:dyDescent="0.25">
      <c r="A1295" s="7"/>
      <c r="B1295" s="18" t="s">
        <v>528</v>
      </c>
      <c r="C1295" s="20"/>
      <c r="D1295" s="13"/>
      <c r="E1295" s="540"/>
      <c r="F1295" s="12"/>
    </row>
    <row r="1296" spans="1:6" x14ac:dyDescent="0.25">
      <c r="A1296" s="7"/>
      <c r="B1296" s="8"/>
      <c r="C1296" s="20"/>
      <c r="D1296" s="21"/>
      <c r="E1296" s="540"/>
      <c r="F1296" s="12"/>
    </row>
    <row r="1297" spans="1:6" ht="40.5" x14ac:dyDescent="0.25">
      <c r="A1297" s="7"/>
      <c r="B1297" s="15" t="s">
        <v>529</v>
      </c>
      <c r="C1297" s="20"/>
      <c r="D1297" s="13"/>
      <c r="E1297" s="540"/>
      <c r="F1297" s="12"/>
    </row>
    <row r="1298" spans="1:6" x14ac:dyDescent="0.25">
      <c r="A1298" s="7"/>
      <c r="B1298" s="8"/>
      <c r="C1298" s="20"/>
      <c r="D1298" s="21"/>
      <c r="E1298" s="540"/>
      <c r="F1298" s="12"/>
    </row>
    <row r="1299" spans="1:6" x14ac:dyDescent="0.25">
      <c r="A1299" s="7">
        <v>65</v>
      </c>
      <c r="B1299" s="8" t="s">
        <v>530</v>
      </c>
      <c r="C1299" s="20" t="s">
        <v>556</v>
      </c>
      <c r="D1299" s="21">
        <v>10</v>
      </c>
      <c r="E1299" s="540"/>
      <c r="F1299" s="12">
        <f>ROUND($D1299*E1299,2)</f>
        <v>0</v>
      </c>
    </row>
    <row r="1300" spans="1:6" x14ac:dyDescent="0.25">
      <c r="A1300" s="7"/>
      <c r="B1300" s="8"/>
      <c r="C1300" s="20"/>
      <c r="D1300" s="21"/>
      <c r="E1300" s="540"/>
      <c r="F1300" s="12"/>
    </row>
    <row r="1301" spans="1:6" ht="40.5" x14ac:dyDescent="0.25">
      <c r="A1301" s="7"/>
      <c r="B1301" s="15" t="s">
        <v>531</v>
      </c>
      <c r="C1301" s="20"/>
      <c r="D1301" s="13"/>
      <c r="E1301" s="540"/>
      <c r="F1301" s="12"/>
    </row>
    <row r="1302" spans="1:6" x14ac:dyDescent="0.25">
      <c r="A1302" s="7"/>
      <c r="B1302" s="8"/>
      <c r="C1302" s="20"/>
      <c r="D1302" s="21"/>
      <c r="E1302" s="540"/>
      <c r="F1302" s="12"/>
    </row>
    <row r="1303" spans="1:6" x14ac:dyDescent="0.25">
      <c r="A1303" s="7">
        <v>66</v>
      </c>
      <c r="B1303" s="8" t="s">
        <v>532</v>
      </c>
      <c r="C1303" s="20" t="s">
        <v>556</v>
      </c>
      <c r="D1303" s="21">
        <v>10</v>
      </c>
      <c r="E1303" s="540"/>
      <c r="F1303" s="12">
        <f>ROUND($D1303*E1303,2)</f>
        <v>0</v>
      </c>
    </row>
    <row r="1304" spans="1:6" x14ac:dyDescent="0.25">
      <c r="A1304" s="7"/>
      <c r="B1304" s="8"/>
      <c r="C1304" s="20"/>
      <c r="D1304" s="21"/>
      <c r="E1304" s="540"/>
      <c r="F1304" s="12"/>
    </row>
    <row r="1305" spans="1:6" ht="40.5" x14ac:dyDescent="0.25">
      <c r="A1305" s="7"/>
      <c r="B1305" s="15" t="s">
        <v>533</v>
      </c>
      <c r="C1305" s="20"/>
      <c r="D1305" s="13"/>
      <c r="E1305" s="540"/>
      <c r="F1305" s="12"/>
    </row>
    <row r="1306" spans="1:6" x14ac:dyDescent="0.25">
      <c r="A1306" s="7"/>
      <c r="B1306" s="8"/>
      <c r="C1306" s="20"/>
      <c r="D1306" s="21"/>
      <c r="E1306" s="540"/>
      <c r="F1306" s="12"/>
    </row>
    <row r="1307" spans="1:6" x14ac:dyDescent="0.25">
      <c r="A1307" s="7">
        <v>67</v>
      </c>
      <c r="B1307" s="8" t="s">
        <v>534</v>
      </c>
      <c r="C1307" s="20" t="s">
        <v>556</v>
      </c>
      <c r="D1307" s="21">
        <v>50</v>
      </c>
      <c r="E1307" s="540"/>
      <c r="F1307" s="12">
        <f>ROUND($D1307*E1307,2)</f>
        <v>0</v>
      </c>
    </row>
    <row r="1308" spans="1:6" x14ac:dyDescent="0.25">
      <c r="A1308" s="7"/>
      <c r="B1308" s="8"/>
      <c r="C1308" s="20"/>
      <c r="D1308" s="21"/>
      <c r="E1308" s="540"/>
      <c r="F1308" s="12"/>
    </row>
    <row r="1309" spans="1:6" x14ac:dyDescent="0.25">
      <c r="A1309" s="7"/>
      <c r="B1309" s="18" t="s">
        <v>535</v>
      </c>
      <c r="C1309" s="20"/>
      <c r="D1309" s="13"/>
      <c r="E1309" s="540"/>
      <c r="F1309" s="12"/>
    </row>
    <row r="1310" spans="1:6" x14ac:dyDescent="0.25">
      <c r="A1310" s="7"/>
      <c r="B1310" s="8"/>
      <c r="C1310" s="20"/>
      <c r="D1310" s="21"/>
      <c r="E1310" s="540"/>
      <c r="F1310" s="12"/>
    </row>
    <row r="1311" spans="1:6" ht="27" x14ac:dyDescent="0.25">
      <c r="A1311" s="7"/>
      <c r="B1311" s="15" t="s">
        <v>536</v>
      </c>
      <c r="C1311" s="20"/>
      <c r="D1311" s="13"/>
      <c r="E1311" s="540"/>
      <c r="F1311" s="12"/>
    </row>
    <row r="1312" spans="1:6" x14ac:dyDescent="0.25">
      <c r="A1312" s="7"/>
      <c r="B1312" s="8"/>
      <c r="C1312" s="20"/>
      <c r="D1312" s="21"/>
      <c r="E1312" s="540"/>
      <c r="F1312" s="12"/>
    </row>
    <row r="1313" spans="1:6" x14ac:dyDescent="0.25">
      <c r="A1313" s="7">
        <v>68</v>
      </c>
      <c r="B1313" s="8" t="s">
        <v>537</v>
      </c>
      <c r="C1313" s="20" t="s">
        <v>556</v>
      </c>
      <c r="D1313" s="21">
        <v>250</v>
      </c>
      <c r="E1313" s="540"/>
      <c r="F1313" s="12">
        <f>ROUND($D1313*E1313,2)</f>
        <v>0</v>
      </c>
    </row>
    <row r="1314" spans="1:6" x14ac:dyDescent="0.25">
      <c r="A1314" s="7"/>
      <c r="B1314" s="8"/>
      <c r="C1314" s="20"/>
      <c r="D1314" s="21"/>
      <c r="E1314" s="540"/>
      <c r="F1314" s="12"/>
    </row>
    <row r="1315" spans="1:6" ht="40.5" x14ac:dyDescent="0.25">
      <c r="A1315" s="7"/>
      <c r="B1315" s="15" t="s">
        <v>538</v>
      </c>
      <c r="C1315" s="20"/>
      <c r="D1315" s="13"/>
      <c r="E1315" s="540"/>
      <c r="F1315" s="12"/>
    </row>
    <row r="1316" spans="1:6" x14ac:dyDescent="0.25">
      <c r="A1316" s="7"/>
      <c r="B1316" s="8"/>
      <c r="C1316" s="20"/>
      <c r="D1316" s="21"/>
      <c r="E1316" s="540"/>
      <c r="F1316" s="12"/>
    </row>
    <row r="1317" spans="1:6" x14ac:dyDescent="0.25">
      <c r="A1317" s="7">
        <v>69</v>
      </c>
      <c r="B1317" s="8" t="s">
        <v>539</v>
      </c>
      <c r="C1317" s="20" t="s">
        <v>556</v>
      </c>
      <c r="D1317" s="21">
        <v>80</v>
      </c>
      <c r="E1317" s="540"/>
      <c r="F1317" s="12">
        <f>ROUND($D1317*E1317,2)</f>
        <v>0</v>
      </c>
    </row>
    <row r="1318" spans="1:6" x14ac:dyDescent="0.25">
      <c r="A1318" s="7"/>
      <c r="B1318" s="8"/>
      <c r="C1318" s="20"/>
      <c r="D1318" s="21"/>
      <c r="E1318" s="540"/>
      <c r="F1318" s="12"/>
    </row>
    <row r="1319" spans="1:6" ht="27" x14ac:dyDescent="0.25">
      <c r="A1319" s="7"/>
      <c r="B1319" s="15" t="s">
        <v>540</v>
      </c>
      <c r="C1319" s="20"/>
      <c r="D1319" s="13"/>
      <c r="E1319" s="540"/>
      <c r="F1319" s="12"/>
    </row>
    <row r="1320" spans="1:6" x14ac:dyDescent="0.25">
      <c r="A1320" s="7"/>
      <c r="B1320" s="8"/>
      <c r="C1320" s="20"/>
      <c r="D1320" s="21"/>
      <c r="E1320" s="540"/>
      <c r="F1320" s="12"/>
    </row>
    <row r="1321" spans="1:6" x14ac:dyDescent="0.25">
      <c r="A1321" s="7">
        <v>70</v>
      </c>
      <c r="B1321" s="8" t="s">
        <v>541</v>
      </c>
      <c r="C1321" s="20" t="s">
        <v>556</v>
      </c>
      <c r="D1321" s="21">
        <v>380</v>
      </c>
      <c r="E1321" s="540"/>
      <c r="F1321" s="12">
        <f>ROUND($D1321*E1321,2)</f>
        <v>0</v>
      </c>
    </row>
    <row r="1322" spans="1:6" x14ac:dyDescent="0.25">
      <c r="A1322" s="7"/>
      <c r="B1322" s="8"/>
      <c r="C1322" s="20"/>
      <c r="D1322" s="21"/>
      <c r="E1322" s="540"/>
      <c r="F1322" s="12"/>
    </row>
    <row r="1323" spans="1:6" ht="54" x14ac:dyDescent="0.25">
      <c r="A1323" s="7"/>
      <c r="B1323" s="15" t="s">
        <v>542</v>
      </c>
      <c r="C1323" s="20"/>
      <c r="D1323" s="13"/>
      <c r="E1323" s="540"/>
      <c r="F1323" s="12"/>
    </row>
    <row r="1324" spans="1:6" x14ac:dyDescent="0.25">
      <c r="A1324" s="7"/>
      <c r="B1324" s="8"/>
      <c r="C1324" s="20"/>
      <c r="D1324" s="21"/>
      <c r="E1324" s="540"/>
      <c r="F1324" s="12"/>
    </row>
    <row r="1325" spans="1:6" x14ac:dyDescent="0.25">
      <c r="A1325" s="7">
        <v>71</v>
      </c>
      <c r="B1325" s="8" t="s">
        <v>543</v>
      </c>
      <c r="C1325" s="20" t="s">
        <v>556</v>
      </c>
      <c r="D1325" s="21">
        <v>60</v>
      </c>
      <c r="E1325" s="540"/>
      <c r="F1325" s="12">
        <f>ROUND($D1325*E1325,2)</f>
        <v>0</v>
      </c>
    </row>
    <row r="1326" spans="1:6" ht="14.25" thickBot="1" x14ac:dyDescent="0.3">
      <c r="A1326" s="24"/>
      <c r="B1326" s="25"/>
      <c r="C1326" s="26"/>
      <c r="D1326" s="27"/>
      <c r="E1326" s="28"/>
      <c r="F1326" s="29"/>
    </row>
    <row r="1327" spans="1:6" x14ac:dyDescent="0.25">
      <c r="A1327" s="30"/>
      <c r="B1327" s="35"/>
      <c r="C1327" s="36"/>
      <c r="D1327" s="37"/>
      <c r="E1327" s="34"/>
      <c r="F1327" s="14"/>
    </row>
    <row r="1328" spans="1:6" x14ac:dyDescent="0.25">
      <c r="A1328" s="7">
        <v>1</v>
      </c>
      <c r="B1328" s="8" t="s">
        <v>551</v>
      </c>
      <c r="C1328" s="9"/>
      <c r="D1328" s="10"/>
      <c r="E1328" s="11"/>
      <c r="F1328" s="12">
        <f>SUM(F13:F245)</f>
        <v>1742000</v>
      </c>
    </row>
    <row r="1329" spans="1:6" x14ac:dyDescent="0.25">
      <c r="A1329" s="7"/>
      <c r="B1329" s="8"/>
      <c r="C1329" s="20"/>
      <c r="D1329" s="21"/>
      <c r="E1329" s="11"/>
      <c r="F1329" s="12"/>
    </row>
    <row r="1330" spans="1:6" x14ac:dyDescent="0.25">
      <c r="A1330" s="7">
        <v>2</v>
      </c>
      <c r="B1330" s="8" t="s">
        <v>544</v>
      </c>
      <c r="C1330" s="20"/>
      <c r="D1330" s="21"/>
      <c r="E1330" s="11"/>
      <c r="F1330" s="12">
        <f>SUM(F261:F271)</f>
        <v>0</v>
      </c>
    </row>
    <row r="1331" spans="1:6" x14ac:dyDescent="0.25">
      <c r="A1331" s="7"/>
      <c r="B1331" s="8"/>
      <c r="C1331" s="20"/>
      <c r="D1331" s="21"/>
      <c r="E1331" s="11"/>
      <c r="F1331" s="12"/>
    </row>
    <row r="1332" spans="1:6" x14ac:dyDescent="0.25">
      <c r="A1332" s="7">
        <v>3</v>
      </c>
      <c r="B1332" s="8" t="s">
        <v>545</v>
      </c>
      <c r="C1332" s="20"/>
      <c r="D1332" s="21"/>
      <c r="E1332" s="11"/>
      <c r="F1332" s="12">
        <f>SUM(F289:F339)</f>
        <v>10000</v>
      </c>
    </row>
    <row r="1333" spans="1:6" x14ac:dyDescent="0.25">
      <c r="A1333" s="7"/>
      <c r="B1333" s="8"/>
      <c r="C1333" s="20"/>
      <c r="D1333" s="21"/>
      <c r="E1333" s="11"/>
      <c r="F1333" s="12"/>
    </row>
    <row r="1334" spans="1:6" x14ac:dyDescent="0.25">
      <c r="A1334" s="7">
        <v>4</v>
      </c>
      <c r="B1334" s="8" t="s">
        <v>546</v>
      </c>
      <c r="C1334" s="20"/>
      <c r="D1334" s="21"/>
      <c r="E1334" s="11"/>
      <c r="F1334" s="12">
        <f>SUM(F367:F443)</f>
        <v>50000</v>
      </c>
    </row>
    <row r="1335" spans="1:6" x14ac:dyDescent="0.25">
      <c r="A1335" s="7"/>
      <c r="B1335" s="8"/>
      <c r="C1335" s="20"/>
      <c r="D1335" s="21"/>
      <c r="E1335" s="11"/>
      <c r="F1335" s="12"/>
    </row>
    <row r="1336" spans="1:6" x14ac:dyDescent="0.25">
      <c r="A1336" s="7">
        <v>5</v>
      </c>
      <c r="B1336" s="8" t="s">
        <v>547</v>
      </c>
      <c r="C1336" s="20"/>
      <c r="D1336" s="21"/>
      <c r="E1336" s="11"/>
      <c r="F1336" s="12">
        <f>SUM(F465:F585)</f>
        <v>0</v>
      </c>
    </row>
    <row r="1337" spans="1:6" x14ac:dyDescent="0.25">
      <c r="A1337" s="7"/>
      <c r="B1337" s="8"/>
      <c r="C1337" s="20"/>
      <c r="D1337" s="21"/>
      <c r="E1337" s="11"/>
      <c r="F1337" s="12"/>
    </row>
    <row r="1338" spans="1:6" x14ac:dyDescent="0.25">
      <c r="A1338" s="7">
        <v>6</v>
      </c>
      <c r="B1338" s="8" t="s">
        <v>548</v>
      </c>
      <c r="C1338" s="20"/>
      <c r="D1338" s="21"/>
      <c r="E1338" s="11"/>
      <c r="F1338" s="12">
        <f>SUM(F601:F659)</f>
        <v>0</v>
      </c>
    </row>
    <row r="1339" spans="1:6" x14ac:dyDescent="0.25">
      <c r="A1339" s="7"/>
      <c r="B1339" s="8"/>
      <c r="C1339" s="20"/>
      <c r="D1339" s="21"/>
      <c r="E1339" s="11"/>
      <c r="F1339" s="12"/>
    </row>
    <row r="1340" spans="1:6" x14ac:dyDescent="0.25">
      <c r="A1340" s="7">
        <v>7</v>
      </c>
      <c r="B1340" s="8" t="s">
        <v>549</v>
      </c>
      <c r="C1340" s="20"/>
      <c r="D1340" s="21"/>
      <c r="E1340" s="11"/>
      <c r="F1340" s="12">
        <f>SUM(F669:F1041)</f>
        <v>0</v>
      </c>
    </row>
    <row r="1341" spans="1:6" x14ac:dyDescent="0.25">
      <c r="A1341" s="7"/>
      <c r="B1341" s="8"/>
      <c r="C1341" s="20"/>
      <c r="D1341" s="21"/>
      <c r="E1341" s="11"/>
      <c r="F1341" s="12"/>
    </row>
    <row r="1342" spans="1:6" x14ac:dyDescent="0.25">
      <c r="A1342" s="7">
        <v>8</v>
      </c>
      <c r="B1342" s="8" t="s">
        <v>550</v>
      </c>
      <c r="C1342" s="20"/>
      <c r="D1342" s="21"/>
      <c r="E1342" s="11"/>
      <c r="F1342" s="12">
        <f>SUM(F1053:F1325)</f>
        <v>0</v>
      </c>
    </row>
    <row r="1343" spans="1:6" x14ac:dyDescent="0.25">
      <c r="A1343" s="7"/>
      <c r="B1343" s="8"/>
      <c r="C1343" s="13"/>
      <c r="D1343" s="10"/>
      <c r="E1343" s="11"/>
      <c r="F1343" s="12"/>
    </row>
    <row r="1344" spans="1:6" x14ac:dyDescent="0.25">
      <c r="A1344" s="7">
        <v>9</v>
      </c>
      <c r="B1344" s="8" t="s">
        <v>570</v>
      </c>
      <c r="C1344" s="13"/>
      <c r="D1344" s="10"/>
      <c r="E1344" s="11"/>
      <c r="F1344" s="541">
        <f>Electrical!F386</f>
        <v>206500</v>
      </c>
    </row>
    <row r="1345" spans="1:6" x14ac:dyDescent="0.25">
      <c r="A1345" s="7"/>
      <c r="B1345" s="8"/>
      <c r="C1345" s="13"/>
      <c r="D1345" s="10"/>
      <c r="E1345" s="11"/>
      <c r="F1345" s="12"/>
    </row>
    <row r="1346" spans="1:6" x14ac:dyDescent="0.25">
      <c r="A1346" s="7">
        <v>10</v>
      </c>
      <c r="B1346" s="8" t="s">
        <v>575</v>
      </c>
      <c r="C1346" s="13"/>
      <c r="D1346" s="10"/>
      <c r="E1346" s="11"/>
      <c r="F1346" s="542">
        <f>'Landscaping 6'!F17</f>
        <v>0</v>
      </c>
    </row>
    <row r="1347" spans="1:6" x14ac:dyDescent="0.25">
      <c r="A1347" s="7"/>
      <c r="B1347" s="8"/>
      <c r="C1347" s="13"/>
      <c r="D1347" s="10"/>
      <c r="E1347" s="11"/>
      <c r="F1347" s="14"/>
    </row>
    <row r="1348" spans="1:6" x14ac:dyDescent="0.25">
      <c r="A1348" s="7">
        <v>11</v>
      </c>
      <c r="B1348" s="8" t="s">
        <v>552</v>
      </c>
      <c r="C1348" s="13"/>
      <c r="D1348" s="10"/>
      <c r="E1348" s="11"/>
      <c r="F1348" s="12">
        <f>SUM(F1328:F1346)</f>
        <v>2008500</v>
      </c>
    </row>
    <row r="1349" spans="1:6" x14ac:dyDescent="0.25">
      <c r="A1349" s="7"/>
      <c r="B1349" s="8"/>
      <c r="C1349" s="13"/>
      <c r="D1349" s="10"/>
      <c r="E1349" s="11"/>
      <c r="F1349" s="12"/>
    </row>
    <row r="1350" spans="1:6" x14ac:dyDescent="0.25">
      <c r="A1350" s="7"/>
      <c r="B1350" s="15" t="s">
        <v>571</v>
      </c>
      <c r="C1350" s="13"/>
      <c r="D1350" s="10"/>
      <c r="E1350" s="11"/>
      <c r="F1350" s="12"/>
    </row>
    <row r="1351" spans="1:6" x14ac:dyDescent="0.25">
      <c r="A1351" s="7">
        <v>12</v>
      </c>
      <c r="B1351" s="8" t="s">
        <v>572</v>
      </c>
      <c r="C1351" s="13"/>
      <c r="D1351" s="10"/>
      <c r="E1351" s="11">
        <f>F1348*30%</f>
        <v>602550</v>
      </c>
      <c r="F1351" s="12"/>
    </row>
    <row r="1352" spans="1:6" x14ac:dyDescent="0.25">
      <c r="A1352" s="7">
        <v>13</v>
      </c>
      <c r="B1352" s="8" t="s">
        <v>573</v>
      </c>
      <c r="C1352" s="13" t="s">
        <v>574</v>
      </c>
      <c r="D1352" s="579">
        <v>0.1</v>
      </c>
      <c r="E1352" s="11"/>
      <c r="F1352" s="16">
        <f>E1351*D1352</f>
        <v>60255</v>
      </c>
    </row>
    <row r="1353" spans="1:6" x14ac:dyDescent="0.25">
      <c r="A1353" s="7"/>
      <c r="B1353" s="8"/>
      <c r="C1353" s="13"/>
      <c r="D1353" s="10"/>
      <c r="E1353" s="11"/>
      <c r="F1353" s="14"/>
    </row>
    <row r="1354" spans="1:6" x14ac:dyDescent="0.25">
      <c r="A1354" s="7">
        <v>14</v>
      </c>
      <c r="B1354" s="8" t="s">
        <v>552</v>
      </c>
      <c r="C1354" s="13"/>
      <c r="D1354" s="10"/>
      <c r="E1354" s="11"/>
      <c r="F1354" s="12">
        <f>SUM(F1348:F1352)</f>
        <v>2068755</v>
      </c>
    </row>
    <row r="1355" spans="1:6" x14ac:dyDescent="0.25">
      <c r="A1355" s="7"/>
      <c r="B1355" s="8"/>
      <c r="C1355" s="13"/>
      <c r="D1355" s="10"/>
      <c r="E1355" s="11"/>
      <c r="F1355" s="12"/>
    </row>
    <row r="1356" spans="1:6" x14ac:dyDescent="0.25">
      <c r="A1356" s="7">
        <v>15</v>
      </c>
      <c r="B1356" s="8" t="s">
        <v>553</v>
      </c>
      <c r="C1356" s="13"/>
      <c r="D1356" s="10"/>
      <c r="E1356" s="11"/>
      <c r="F1356" s="12">
        <f>F1354*15%</f>
        <v>310313.25</v>
      </c>
    </row>
    <row r="1357" spans="1:6" x14ac:dyDescent="0.25">
      <c r="A1357" s="7"/>
      <c r="B1357" s="8"/>
      <c r="C1357" s="13"/>
      <c r="D1357" s="10"/>
      <c r="E1357" s="11"/>
      <c r="F1357" s="17"/>
    </row>
    <row r="1358" spans="1:6" ht="14.25" thickBot="1" x14ac:dyDescent="0.3">
      <c r="A1358" s="7">
        <v>16</v>
      </c>
      <c r="B1358" s="18" t="s">
        <v>576</v>
      </c>
      <c r="C1358" s="13"/>
      <c r="D1358" s="10"/>
      <c r="E1358" s="11"/>
      <c r="F1358" s="19">
        <f>SUM(F1354:F1356)</f>
        <v>2379068.25</v>
      </c>
    </row>
    <row r="1359" spans="1:6" ht="15" thickTop="1" thickBot="1" x14ac:dyDescent="0.3">
      <c r="A1359" s="24"/>
      <c r="B1359" s="25"/>
      <c r="C1359" s="26"/>
      <c r="D1359" s="27"/>
      <c r="E1359" s="28"/>
      <c r="F1359" s="543"/>
    </row>
  </sheetData>
  <sheetProtection algorithmName="SHA-512" hashValue="qUnRBjTQv5mli2f6prFewMn1NeIKRVw02yurzroXqHzI+pwrLy7MXvxULmPsNI/xW3j7HCmL6dTNZ7e+cSWtUg==" saltValue="GL1gzeQuPTbK4ybpHXa00Q==" spinCount="100000" sheet="1" objects="1" scenarios="1" formatCells="0" formatColumns="0" formatRows="0"/>
  <printOptions horizontalCentered="1"/>
  <pageMargins left="0.74803149606299213" right="0.74803149606299213" top="0.98425196850393704" bottom="0.98425196850393704" header="0.51181102362204722" footer="0.51181102362204722"/>
  <pageSetup paperSize="9" scale="79" fitToHeight="0" orientation="portrait"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7"/>
  <sheetViews>
    <sheetView view="pageBreakPreview" zoomScaleNormal="100" zoomScaleSheetLayoutView="100" workbookViewId="0">
      <pane xSplit="24120" topLeftCell="S1"/>
      <selection activeCell="F372" sqref="F372"/>
      <selection pane="topRight" activeCell="S1" sqref="S1"/>
    </sheetView>
  </sheetViews>
  <sheetFormatPr defaultRowHeight="12.75" x14ac:dyDescent="0.2"/>
  <cols>
    <col min="1" max="1" width="7.7109375" style="168" customWidth="1"/>
    <col min="2" max="2" width="43.85546875" style="163" customWidth="1"/>
    <col min="3" max="3" width="7.85546875" style="155" customWidth="1"/>
    <col min="4" max="4" width="7.7109375" style="155" customWidth="1"/>
    <col min="5" max="5" width="14.28515625" style="169" customWidth="1"/>
    <col min="6" max="6" width="16.5703125" style="169" customWidth="1"/>
    <col min="7" max="16384" width="9.140625" style="39"/>
  </cols>
  <sheetData>
    <row r="1" spans="1:6" x14ac:dyDescent="0.25">
      <c r="A1" s="38" t="s">
        <v>577</v>
      </c>
      <c r="B1" s="39"/>
      <c r="C1" s="39"/>
      <c r="D1" s="39"/>
      <c r="E1" s="40"/>
      <c r="F1" s="40"/>
    </row>
    <row r="2" spans="1:6" x14ac:dyDescent="0.25">
      <c r="A2" s="41" t="s">
        <v>578</v>
      </c>
      <c r="B2" s="42"/>
      <c r="C2" s="39"/>
      <c r="D2" s="39"/>
      <c r="E2" s="40"/>
      <c r="F2" s="40"/>
    </row>
    <row r="3" spans="1:6" x14ac:dyDescent="0.25">
      <c r="A3" s="41" t="s">
        <v>579</v>
      </c>
      <c r="B3" s="42"/>
      <c r="C3" s="39"/>
      <c r="D3" s="39"/>
      <c r="E3" s="40"/>
      <c r="F3" s="40"/>
    </row>
    <row r="4" spans="1:6" x14ac:dyDescent="0.25">
      <c r="A4" s="41"/>
      <c r="B4" s="42"/>
      <c r="C4" s="39"/>
      <c r="D4" s="39"/>
      <c r="E4" s="40"/>
      <c r="F4" s="40"/>
    </row>
    <row r="5" spans="1:6" x14ac:dyDescent="0.25">
      <c r="A5" s="582" t="s">
        <v>580</v>
      </c>
      <c r="B5" s="582" t="s">
        <v>1</v>
      </c>
      <c r="C5" s="582" t="s">
        <v>2</v>
      </c>
      <c r="D5" s="582" t="s">
        <v>581</v>
      </c>
      <c r="E5" s="580" t="s">
        <v>4</v>
      </c>
      <c r="F5" s="580" t="s">
        <v>5</v>
      </c>
    </row>
    <row r="6" spans="1:6" x14ac:dyDescent="0.25">
      <c r="A6" s="583"/>
      <c r="B6" s="583"/>
      <c r="C6" s="583"/>
      <c r="D6" s="583"/>
      <c r="E6" s="581"/>
      <c r="F6" s="581"/>
    </row>
    <row r="7" spans="1:6" x14ac:dyDescent="0.25">
      <c r="A7" s="43"/>
      <c r="B7" s="43"/>
      <c r="C7" s="43"/>
      <c r="D7" s="43"/>
      <c r="E7" s="44"/>
      <c r="F7" s="44"/>
    </row>
    <row r="8" spans="1:6" x14ac:dyDescent="0.25">
      <c r="A8" s="43"/>
      <c r="B8" s="45" t="s">
        <v>582</v>
      </c>
      <c r="C8" s="43"/>
      <c r="D8" s="43"/>
      <c r="E8" s="44"/>
      <c r="F8" s="44"/>
    </row>
    <row r="9" spans="1:6" x14ac:dyDescent="0.25">
      <c r="A9" s="43"/>
      <c r="B9" s="43"/>
      <c r="C9" s="43"/>
      <c r="D9" s="43"/>
      <c r="E9" s="44"/>
      <c r="F9" s="44"/>
    </row>
    <row r="10" spans="1:6" x14ac:dyDescent="0.25">
      <c r="A10" s="43">
        <v>1</v>
      </c>
      <c r="B10" s="46" t="s">
        <v>583</v>
      </c>
      <c r="C10" s="47"/>
      <c r="D10" s="47"/>
      <c r="E10" s="44"/>
      <c r="F10" s="44"/>
    </row>
    <row r="11" spans="1:6" x14ac:dyDescent="0.25">
      <c r="A11" s="43"/>
      <c r="B11" s="46"/>
      <c r="C11" s="47"/>
      <c r="D11" s="47"/>
      <c r="E11" s="44"/>
      <c r="F11" s="44"/>
    </row>
    <row r="12" spans="1:6" ht="60" customHeight="1" x14ac:dyDescent="0.25">
      <c r="A12" s="43"/>
      <c r="B12" s="48" t="s">
        <v>584</v>
      </c>
      <c r="C12" s="47"/>
      <c r="D12" s="47"/>
      <c r="E12" s="44"/>
      <c r="F12" s="44"/>
    </row>
    <row r="13" spans="1:6" x14ac:dyDescent="0.25">
      <c r="A13" s="47"/>
      <c r="B13" s="49"/>
      <c r="C13" s="47"/>
      <c r="D13" s="47"/>
      <c r="E13" s="44"/>
      <c r="F13" s="44"/>
    </row>
    <row r="14" spans="1:6" x14ac:dyDescent="0.25">
      <c r="A14" s="47" t="s">
        <v>585</v>
      </c>
      <c r="B14" s="49" t="s">
        <v>586</v>
      </c>
      <c r="C14" s="47" t="s">
        <v>587</v>
      </c>
      <c r="D14" s="47">
        <v>1</v>
      </c>
      <c r="E14" s="544"/>
      <c r="F14" s="73">
        <f>D14*E14</f>
        <v>0</v>
      </c>
    </row>
    <row r="15" spans="1:6" x14ac:dyDescent="0.25">
      <c r="A15" s="47"/>
      <c r="B15" s="49"/>
      <c r="C15" s="47"/>
      <c r="D15" s="47"/>
      <c r="E15" s="544"/>
      <c r="F15" s="44"/>
    </row>
    <row r="16" spans="1:6" x14ac:dyDescent="0.25">
      <c r="A16" s="47" t="s">
        <v>588</v>
      </c>
      <c r="B16" s="49" t="s">
        <v>589</v>
      </c>
      <c r="C16" s="47" t="s">
        <v>587</v>
      </c>
      <c r="D16" s="47">
        <v>1</v>
      </c>
      <c r="E16" s="544"/>
      <c r="F16" s="73">
        <f t="shared" ref="F16" si="0">D16*E16</f>
        <v>0</v>
      </c>
    </row>
    <row r="17" spans="1:6" x14ac:dyDescent="0.25">
      <c r="A17" s="47"/>
      <c r="B17" s="49"/>
      <c r="C17" s="47"/>
      <c r="D17" s="47"/>
      <c r="E17" s="544"/>
      <c r="F17" s="44"/>
    </row>
    <row r="18" spans="1:6" x14ac:dyDescent="0.25">
      <c r="A18" s="47" t="s">
        <v>590</v>
      </c>
      <c r="B18" s="49" t="s">
        <v>591</v>
      </c>
      <c r="C18" s="47" t="s">
        <v>587</v>
      </c>
      <c r="D18" s="47">
        <v>1</v>
      </c>
      <c r="E18" s="545"/>
      <c r="F18" s="73">
        <f t="shared" ref="F18" si="1">D18*E18</f>
        <v>0</v>
      </c>
    </row>
    <row r="19" spans="1:6" x14ac:dyDescent="0.25">
      <c r="A19" s="47"/>
      <c r="B19" s="49"/>
      <c r="C19" s="47"/>
      <c r="D19" s="47"/>
      <c r="E19" s="544"/>
      <c r="F19" s="44"/>
    </row>
    <row r="20" spans="1:6" x14ac:dyDescent="0.25">
      <c r="A20" s="47" t="s">
        <v>592</v>
      </c>
      <c r="B20" s="49" t="s">
        <v>593</v>
      </c>
      <c r="C20" s="47" t="s">
        <v>587</v>
      </c>
      <c r="D20" s="47">
        <v>1</v>
      </c>
      <c r="E20" s="545"/>
      <c r="F20" s="73">
        <f t="shared" ref="F20" si="2">D20*E20</f>
        <v>0</v>
      </c>
    </row>
    <row r="21" spans="1:6" x14ac:dyDescent="0.25">
      <c r="A21" s="47"/>
      <c r="B21" s="49"/>
      <c r="C21" s="47"/>
      <c r="D21" s="47"/>
      <c r="E21" s="544"/>
      <c r="F21" s="44"/>
    </row>
    <row r="22" spans="1:6" x14ac:dyDescent="0.25">
      <c r="A22" s="47" t="s">
        <v>594</v>
      </c>
      <c r="B22" s="49" t="s">
        <v>595</v>
      </c>
      <c r="C22" s="47" t="s">
        <v>587</v>
      </c>
      <c r="D22" s="47">
        <v>1</v>
      </c>
      <c r="E22" s="545"/>
      <c r="F22" s="73">
        <f t="shared" ref="F22" si="3">D22*E22</f>
        <v>0</v>
      </c>
    </row>
    <row r="23" spans="1:6" x14ac:dyDescent="0.25">
      <c r="A23" s="47"/>
      <c r="B23" s="49"/>
      <c r="C23" s="47"/>
      <c r="D23" s="47"/>
      <c r="E23" s="544"/>
      <c r="F23" s="44"/>
    </row>
    <row r="24" spans="1:6" x14ac:dyDescent="0.25">
      <c r="A24" s="47" t="s">
        <v>596</v>
      </c>
      <c r="B24" s="49" t="s">
        <v>597</v>
      </c>
      <c r="C24" s="47" t="s">
        <v>587</v>
      </c>
      <c r="D24" s="47">
        <v>1</v>
      </c>
      <c r="E24" s="545"/>
      <c r="F24" s="73">
        <f t="shared" ref="F24" si="4">D24*E24</f>
        <v>0</v>
      </c>
    </row>
    <row r="25" spans="1:6" x14ac:dyDescent="0.25">
      <c r="A25" s="47"/>
      <c r="B25" s="49"/>
      <c r="C25" s="47"/>
      <c r="D25" s="47"/>
      <c r="E25" s="544"/>
      <c r="F25" s="44"/>
    </row>
    <row r="26" spans="1:6" ht="25.5" x14ac:dyDescent="0.25">
      <c r="A26" s="47" t="s">
        <v>598</v>
      </c>
      <c r="B26" s="50" t="s">
        <v>599</v>
      </c>
      <c r="C26" s="47" t="s">
        <v>587</v>
      </c>
      <c r="D26" s="47">
        <v>1</v>
      </c>
      <c r="E26" s="546"/>
      <c r="F26" s="73">
        <f t="shared" ref="F26" si="5">D26*E26</f>
        <v>0</v>
      </c>
    </row>
    <row r="27" spans="1:6" x14ac:dyDescent="0.25">
      <c r="A27" s="47"/>
      <c r="B27" s="50"/>
      <c r="C27" s="47"/>
      <c r="D27" s="47"/>
      <c r="E27" s="546"/>
      <c r="F27" s="44"/>
    </row>
    <row r="28" spans="1:6" x14ac:dyDescent="0.25">
      <c r="A28" s="47" t="s">
        <v>600</v>
      </c>
      <c r="B28" s="49" t="s">
        <v>601</v>
      </c>
      <c r="C28" s="47" t="s">
        <v>587</v>
      </c>
      <c r="D28" s="47">
        <v>1</v>
      </c>
      <c r="E28" s="546"/>
      <c r="F28" s="73">
        <f t="shared" ref="F28" si="6">D28*E28</f>
        <v>0</v>
      </c>
    </row>
    <row r="29" spans="1:6" x14ac:dyDescent="0.25">
      <c r="A29" s="47"/>
      <c r="B29" s="50"/>
      <c r="C29" s="47"/>
      <c r="D29" s="47"/>
      <c r="E29" s="544"/>
      <c r="F29" s="44"/>
    </row>
    <row r="30" spans="1:6" x14ac:dyDescent="0.25">
      <c r="A30" s="47" t="s">
        <v>602</v>
      </c>
      <c r="B30" s="49" t="s">
        <v>603</v>
      </c>
      <c r="C30" s="47"/>
      <c r="D30" s="47"/>
      <c r="E30" s="544"/>
      <c r="F30" s="44"/>
    </row>
    <row r="31" spans="1:6" x14ac:dyDescent="0.25">
      <c r="A31" s="47"/>
      <c r="B31" s="51"/>
      <c r="C31" s="47"/>
      <c r="D31" s="47"/>
      <c r="E31" s="544"/>
      <c r="F31" s="44"/>
    </row>
    <row r="32" spans="1:6" x14ac:dyDescent="0.25">
      <c r="A32" s="47"/>
      <c r="B32" s="547" t="s">
        <v>604</v>
      </c>
      <c r="C32" s="47" t="s">
        <v>587</v>
      </c>
      <c r="D32" s="47">
        <v>1</v>
      </c>
      <c r="E32" s="544"/>
      <c r="F32" s="73">
        <f t="shared" ref="F32" si="7">D32*E32</f>
        <v>0</v>
      </c>
    </row>
    <row r="33" spans="1:6" x14ac:dyDescent="0.25">
      <c r="A33" s="47"/>
      <c r="B33" s="547"/>
      <c r="C33" s="47"/>
      <c r="D33" s="47"/>
      <c r="E33" s="544"/>
      <c r="F33" s="44"/>
    </row>
    <row r="34" spans="1:6" x14ac:dyDescent="0.25">
      <c r="A34" s="47"/>
      <c r="B34" s="547" t="s">
        <v>605</v>
      </c>
      <c r="C34" s="47" t="s">
        <v>587</v>
      </c>
      <c r="D34" s="47">
        <v>1</v>
      </c>
      <c r="E34" s="544"/>
      <c r="F34" s="73">
        <f t="shared" ref="F34" si="8">D34*E34</f>
        <v>0</v>
      </c>
    </row>
    <row r="35" spans="1:6" x14ac:dyDescent="0.25">
      <c r="A35" s="47"/>
      <c r="B35" s="547"/>
      <c r="C35" s="47"/>
      <c r="D35" s="47"/>
      <c r="E35" s="544"/>
      <c r="F35" s="44"/>
    </row>
    <row r="36" spans="1:6" x14ac:dyDescent="0.25">
      <c r="A36" s="47"/>
      <c r="B36" s="547" t="s">
        <v>606</v>
      </c>
      <c r="C36" s="47" t="s">
        <v>587</v>
      </c>
      <c r="D36" s="47">
        <v>1</v>
      </c>
      <c r="E36" s="544"/>
      <c r="F36" s="73">
        <f t="shared" ref="F36" si="9">D36*E36</f>
        <v>0</v>
      </c>
    </row>
    <row r="37" spans="1:6" x14ac:dyDescent="0.25">
      <c r="A37" s="47"/>
      <c r="B37" s="547"/>
      <c r="C37" s="548"/>
      <c r="D37" s="548"/>
      <c r="E37" s="544"/>
      <c r="F37" s="544"/>
    </row>
    <row r="38" spans="1:6" x14ac:dyDescent="0.25">
      <c r="A38" s="47"/>
      <c r="B38" s="547"/>
      <c r="C38" s="548"/>
      <c r="D38" s="548"/>
      <c r="E38" s="544"/>
      <c r="F38" s="544"/>
    </row>
    <row r="39" spans="1:6" x14ac:dyDescent="0.25">
      <c r="A39" s="52"/>
      <c r="B39" s="584" t="s">
        <v>607</v>
      </c>
      <c r="C39" s="585"/>
      <c r="D39" s="585"/>
      <c r="E39" s="586"/>
      <c r="F39" s="590">
        <f>SUM(F14:F38)</f>
        <v>0</v>
      </c>
    </row>
    <row r="40" spans="1:6" x14ac:dyDescent="0.25">
      <c r="A40" s="53"/>
      <c r="B40" s="587"/>
      <c r="C40" s="588"/>
      <c r="D40" s="588"/>
      <c r="E40" s="589"/>
      <c r="F40" s="591"/>
    </row>
    <row r="41" spans="1:6" x14ac:dyDescent="0.25">
      <c r="A41" s="592" t="s">
        <v>580</v>
      </c>
      <c r="B41" s="594" t="s">
        <v>1</v>
      </c>
      <c r="C41" s="594" t="s">
        <v>2</v>
      </c>
      <c r="D41" s="594" t="s">
        <v>581</v>
      </c>
      <c r="E41" s="594" t="s">
        <v>4</v>
      </c>
      <c r="F41" s="596" t="s">
        <v>5</v>
      </c>
    </row>
    <row r="42" spans="1:6" x14ac:dyDescent="0.25">
      <c r="A42" s="593"/>
      <c r="B42" s="595"/>
      <c r="C42" s="595"/>
      <c r="D42" s="595"/>
      <c r="E42" s="595"/>
      <c r="F42" s="597"/>
    </row>
    <row r="43" spans="1:6" ht="9" customHeight="1" x14ac:dyDescent="0.2">
      <c r="A43" s="54"/>
      <c r="B43" s="55"/>
      <c r="C43" s="56"/>
      <c r="D43" s="57"/>
      <c r="E43" s="57"/>
      <c r="F43" s="58"/>
    </row>
    <row r="44" spans="1:6" x14ac:dyDescent="0.2">
      <c r="A44" s="59"/>
      <c r="B44" s="45" t="s">
        <v>608</v>
      </c>
      <c r="C44" s="60"/>
      <c r="D44" s="61"/>
      <c r="E44" s="62"/>
      <c r="F44" s="63"/>
    </row>
    <row r="45" spans="1:6" ht="9.6" customHeight="1" x14ac:dyDescent="0.2">
      <c r="A45" s="64"/>
      <c r="B45" s="65"/>
      <c r="C45" s="60"/>
      <c r="D45" s="61"/>
      <c r="E45" s="62"/>
      <c r="F45" s="63"/>
    </row>
    <row r="46" spans="1:6" x14ac:dyDescent="0.2">
      <c r="A46" s="66">
        <v>1</v>
      </c>
      <c r="B46" s="67" t="s">
        <v>609</v>
      </c>
      <c r="C46" s="60"/>
      <c r="D46" s="61"/>
      <c r="E46" s="68"/>
      <c r="F46" s="63"/>
    </row>
    <row r="47" spans="1:6" x14ac:dyDescent="0.2">
      <c r="A47" s="66"/>
      <c r="B47" s="67"/>
      <c r="C47" s="60"/>
      <c r="D47" s="61"/>
      <c r="E47" s="68"/>
      <c r="F47" s="63"/>
    </row>
    <row r="48" spans="1:6" ht="38.25" x14ac:dyDescent="0.2">
      <c r="A48" s="66"/>
      <c r="B48" s="69" t="s">
        <v>610</v>
      </c>
      <c r="C48" s="60"/>
      <c r="D48" s="61"/>
      <c r="E48" s="68"/>
      <c r="F48" s="63"/>
    </row>
    <row r="49" spans="1:6" x14ac:dyDescent="0.2">
      <c r="A49" s="66"/>
      <c r="B49" s="69"/>
      <c r="C49" s="60"/>
      <c r="D49" s="61"/>
      <c r="E49" s="68"/>
      <c r="F49" s="70"/>
    </row>
    <row r="50" spans="1:6" x14ac:dyDescent="0.2">
      <c r="A50" s="66">
        <f>A46+0.1</f>
        <v>1.1000000000000001</v>
      </c>
      <c r="B50" s="69" t="s">
        <v>611</v>
      </c>
      <c r="C50" s="71" t="s">
        <v>71</v>
      </c>
      <c r="D50" s="72">
        <v>20</v>
      </c>
      <c r="E50" s="549"/>
      <c r="F50" s="73">
        <f>D50*E50</f>
        <v>0</v>
      </c>
    </row>
    <row r="51" spans="1:6" x14ac:dyDescent="0.2">
      <c r="A51" s="66"/>
      <c r="B51" s="69"/>
      <c r="C51" s="71"/>
      <c r="D51" s="72"/>
      <c r="E51" s="549"/>
      <c r="F51" s="73"/>
    </row>
    <row r="52" spans="1:6" x14ac:dyDescent="0.2">
      <c r="A52" s="66">
        <f>A50+0.1</f>
        <v>1.2000000000000002</v>
      </c>
      <c r="B52" s="69" t="s">
        <v>612</v>
      </c>
      <c r="C52" s="71" t="s">
        <v>71</v>
      </c>
      <c r="D52" s="72">
        <v>20</v>
      </c>
      <c r="E52" s="549"/>
      <c r="F52" s="73">
        <f>D52*E52</f>
        <v>0</v>
      </c>
    </row>
    <row r="53" spans="1:6" x14ac:dyDescent="0.2">
      <c r="A53" s="66"/>
      <c r="B53" s="69"/>
      <c r="C53" s="71"/>
      <c r="D53" s="72"/>
      <c r="E53" s="549"/>
      <c r="F53" s="73"/>
    </row>
    <row r="54" spans="1:6" x14ac:dyDescent="0.2">
      <c r="A54" s="66">
        <v>2</v>
      </c>
      <c r="B54" s="67" t="s">
        <v>613</v>
      </c>
      <c r="C54" s="71"/>
      <c r="D54" s="72"/>
      <c r="E54" s="550"/>
      <c r="F54" s="73"/>
    </row>
    <row r="55" spans="1:6" x14ac:dyDescent="0.2">
      <c r="A55" s="66"/>
      <c r="B55" s="67"/>
      <c r="C55" s="71"/>
      <c r="D55" s="72"/>
      <c r="E55" s="550"/>
      <c r="F55" s="73"/>
    </row>
    <row r="56" spans="1:6" ht="25.5" x14ac:dyDescent="0.2">
      <c r="A56" s="66"/>
      <c r="B56" s="69" t="s">
        <v>614</v>
      </c>
      <c r="C56" s="71"/>
      <c r="D56" s="72"/>
      <c r="E56" s="550"/>
      <c r="F56" s="73"/>
    </row>
    <row r="57" spans="1:6" x14ac:dyDescent="0.2">
      <c r="A57" s="66"/>
      <c r="B57" s="69"/>
      <c r="C57" s="71"/>
      <c r="D57" s="72"/>
      <c r="E57" s="550"/>
      <c r="F57" s="73"/>
    </row>
    <row r="58" spans="1:6" ht="25.5" x14ac:dyDescent="0.2">
      <c r="A58" s="66">
        <f>A54+0.1</f>
        <v>2.1</v>
      </c>
      <c r="B58" s="69" t="s">
        <v>615</v>
      </c>
      <c r="C58" s="71" t="s">
        <v>616</v>
      </c>
      <c r="D58" s="72">
        <v>15</v>
      </c>
      <c r="E58" s="549"/>
      <c r="F58" s="73">
        <f>D58*E58</f>
        <v>0</v>
      </c>
    </row>
    <row r="59" spans="1:6" x14ac:dyDescent="0.2">
      <c r="A59" s="66"/>
      <c r="B59" s="69"/>
      <c r="C59" s="71"/>
      <c r="D59" s="72"/>
      <c r="E59" s="551"/>
      <c r="F59" s="73"/>
    </row>
    <row r="60" spans="1:6" x14ac:dyDescent="0.2">
      <c r="A60" s="66"/>
      <c r="B60" s="69" t="s">
        <v>617</v>
      </c>
      <c r="C60" s="71"/>
      <c r="D60" s="72"/>
      <c r="E60" s="551"/>
      <c r="F60" s="73"/>
    </row>
    <row r="61" spans="1:6" x14ac:dyDescent="0.2">
      <c r="A61" s="66"/>
      <c r="B61" s="69"/>
      <c r="C61" s="71"/>
      <c r="D61" s="72"/>
      <c r="E61" s="551"/>
      <c r="F61" s="73"/>
    </row>
    <row r="62" spans="1:6" x14ac:dyDescent="0.2">
      <c r="A62" s="66">
        <f>A58+0.1</f>
        <v>2.2000000000000002</v>
      </c>
      <c r="B62" s="69" t="s">
        <v>618</v>
      </c>
      <c r="C62" s="71" t="s">
        <v>616</v>
      </c>
      <c r="D62" s="72">
        <v>5</v>
      </c>
      <c r="E62" s="549"/>
      <c r="F62" s="73">
        <f>D62*E62</f>
        <v>0</v>
      </c>
    </row>
    <row r="63" spans="1:6" x14ac:dyDescent="0.2">
      <c r="A63" s="66">
        <f>A62+0.1</f>
        <v>2.3000000000000003</v>
      </c>
      <c r="B63" s="69" t="s">
        <v>619</v>
      </c>
      <c r="C63" s="71" t="s">
        <v>616</v>
      </c>
      <c r="D63" s="72">
        <v>5</v>
      </c>
      <c r="E63" s="549"/>
      <c r="F63" s="73">
        <f>D63*E63</f>
        <v>0</v>
      </c>
    </row>
    <row r="64" spans="1:6" x14ac:dyDescent="0.2">
      <c r="A64" s="66"/>
      <c r="B64" s="62"/>
      <c r="C64" s="74"/>
      <c r="D64" s="75"/>
      <c r="E64" s="550"/>
      <c r="F64" s="73"/>
    </row>
    <row r="65" spans="1:6" x14ac:dyDescent="0.2">
      <c r="A65" s="66">
        <v>3</v>
      </c>
      <c r="B65" s="67" t="s">
        <v>620</v>
      </c>
      <c r="C65" s="71"/>
      <c r="D65" s="72"/>
      <c r="E65" s="550"/>
      <c r="F65" s="73"/>
    </row>
    <row r="66" spans="1:6" x14ac:dyDescent="0.2">
      <c r="A66" s="66"/>
      <c r="B66" s="67"/>
      <c r="C66" s="71"/>
      <c r="D66" s="72"/>
      <c r="E66" s="550"/>
      <c r="F66" s="73"/>
    </row>
    <row r="67" spans="1:6" ht="38.25" x14ac:dyDescent="0.2">
      <c r="A67" s="66"/>
      <c r="B67" s="69" t="s">
        <v>621</v>
      </c>
      <c r="C67" s="71"/>
      <c r="D67" s="72"/>
      <c r="E67" s="550"/>
      <c r="F67" s="73"/>
    </row>
    <row r="68" spans="1:6" x14ac:dyDescent="0.2">
      <c r="A68" s="66"/>
      <c r="B68" s="69"/>
      <c r="C68" s="71"/>
      <c r="D68" s="72"/>
      <c r="E68" s="550"/>
      <c r="F68" s="73"/>
    </row>
    <row r="69" spans="1:6" x14ac:dyDescent="0.2">
      <c r="A69" s="66">
        <f>A65+0.1</f>
        <v>3.1</v>
      </c>
      <c r="B69" s="69" t="s">
        <v>622</v>
      </c>
      <c r="C69" s="71" t="s">
        <v>71</v>
      </c>
      <c r="D69" s="72">
        <v>500</v>
      </c>
      <c r="E69" s="549"/>
      <c r="F69" s="73">
        <f>D69*E69</f>
        <v>0</v>
      </c>
    </row>
    <row r="70" spans="1:6" x14ac:dyDescent="0.2">
      <c r="A70" s="66"/>
      <c r="B70" s="69"/>
      <c r="C70" s="71"/>
      <c r="D70" s="72"/>
      <c r="E70" s="549"/>
      <c r="F70" s="73"/>
    </row>
    <row r="71" spans="1:6" x14ac:dyDescent="0.2">
      <c r="A71" s="66">
        <f>A69+0.1</f>
        <v>3.2</v>
      </c>
      <c r="B71" s="69" t="s">
        <v>623</v>
      </c>
      <c r="C71" s="71" t="s">
        <v>71</v>
      </c>
      <c r="D71" s="72">
        <v>300</v>
      </c>
      <c r="E71" s="549"/>
      <c r="F71" s="73">
        <f>D71*E71</f>
        <v>0</v>
      </c>
    </row>
    <row r="72" spans="1:6" x14ac:dyDescent="0.2">
      <c r="A72" s="66"/>
      <c r="B72" s="69"/>
      <c r="C72" s="71"/>
      <c r="D72" s="72"/>
      <c r="E72" s="549"/>
      <c r="F72" s="73"/>
    </row>
    <row r="73" spans="1:6" x14ac:dyDescent="0.2">
      <c r="A73" s="66">
        <f>A71+0.1</f>
        <v>3.3000000000000003</v>
      </c>
      <c r="B73" s="69" t="s">
        <v>624</v>
      </c>
      <c r="C73" s="71" t="s">
        <v>71</v>
      </c>
      <c r="D73" s="72">
        <v>60</v>
      </c>
      <c r="E73" s="549"/>
      <c r="F73" s="73">
        <f>D73*E73</f>
        <v>0</v>
      </c>
    </row>
    <row r="74" spans="1:6" x14ac:dyDescent="0.2">
      <c r="A74" s="66"/>
      <c r="B74" s="69"/>
      <c r="C74" s="71"/>
      <c r="D74" s="72"/>
      <c r="E74" s="549"/>
      <c r="F74" s="73"/>
    </row>
    <row r="75" spans="1:6" x14ac:dyDescent="0.2">
      <c r="A75" s="66">
        <f>A73+0.1</f>
        <v>3.4000000000000004</v>
      </c>
      <c r="B75" s="69" t="s">
        <v>625</v>
      </c>
      <c r="C75" s="71" t="s">
        <v>71</v>
      </c>
      <c r="D75" s="72">
        <v>400</v>
      </c>
      <c r="E75" s="549"/>
      <c r="F75" s="73">
        <f>D75*E75</f>
        <v>0</v>
      </c>
    </row>
    <row r="76" spans="1:6" x14ac:dyDescent="0.2">
      <c r="A76" s="66"/>
      <c r="B76" s="69"/>
      <c r="C76" s="71"/>
      <c r="D76" s="72"/>
      <c r="E76" s="549"/>
      <c r="F76" s="73"/>
    </row>
    <row r="77" spans="1:6" x14ac:dyDescent="0.2">
      <c r="A77" s="66">
        <f>A75+0.1</f>
        <v>3.5000000000000004</v>
      </c>
      <c r="B77" s="69" t="s">
        <v>626</v>
      </c>
      <c r="C77" s="71" t="s">
        <v>71</v>
      </c>
      <c r="D77" s="72">
        <v>30</v>
      </c>
      <c r="E77" s="549"/>
      <c r="F77" s="73">
        <f>D77*E77</f>
        <v>0</v>
      </c>
    </row>
    <row r="78" spans="1:6" x14ac:dyDescent="0.2">
      <c r="A78" s="66"/>
      <c r="B78" s="69"/>
      <c r="C78" s="71"/>
      <c r="D78" s="72"/>
      <c r="E78" s="552"/>
      <c r="F78" s="73"/>
    </row>
    <row r="79" spans="1:6" x14ac:dyDescent="0.2">
      <c r="A79" s="66">
        <v>4</v>
      </c>
      <c r="B79" s="77" t="s">
        <v>627</v>
      </c>
      <c r="C79" s="71"/>
      <c r="D79" s="72"/>
      <c r="E79" s="553"/>
      <c r="F79" s="73"/>
    </row>
    <row r="80" spans="1:6" x14ac:dyDescent="0.2">
      <c r="A80" s="66"/>
      <c r="B80" s="77"/>
      <c r="C80" s="71"/>
      <c r="D80" s="72"/>
      <c r="E80" s="553"/>
      <c r="F80" s="73"/>
    </row>
    <row r="81" spans="1:6" ht="38.25" x14ac:dyDescent="0.2">
      <c r="A81" s="66"/>
      <c r="B81" s="69" t="s">
        <v>628</v>
      </c>
      <c r="C81" s="71"/>
      <c r="D81" s="72"/>
      <c r="E81" s="553"/>
      <c r="F81" s="73"/>
    </row>
    <row r="82" spans="1:6" x14ac:dyDescent="0.2">
      <c r="A82" s="66"/>
      <c r="B82" s="78"/>
      <c r="C82" s="79"/>
      <c r="D82" s="80"/>
      <c r="E82" s="553"/>
      <c r="F82" s="73"/>
    </row>
    <row r="83" spans="1:6" ht="25.5" x14ac:dyDescent="0.2">
      <c r="A83" s="66">
        <f>A79+0.1</f>
        <v>4.0999999999999996</v>
      </c>
      <c r="B83" s="69" t="s">
        <v>629</v>
      </c>
      <c r="C83" s="71" t="s">
        <v>616</v>
      </c>
      <c r="D83" s="72">
        <v>4</v>
      </c>
      <c r="E83" s="549"/>
      <c r="F83" s="73">
        <f>D83*E83</f>
        <v>0</v>
      </c>
    </row>
    <row r="84" spans="1:6" x14ac:dyDescent="0.2">
      <c r="A84" s="66"/>
      <c r="B84" s="69"/>
      <c r="C84" s="71"/>
      <c r="D84" s="72"/>
      <c r="E84" s="549"/>
      <c r="F84" s="73"/>
    </row>
    <row r="85" spans="1:6" x14ac:dyDescent="0.2">
      <c r="A85" s="66">
        <f>A83+0.1</f>
        <v>4.1999999999999993</v>
      </c>
      <c r="B85" s="69" t="s">
        <v>630</v>
      </c>
      <c r="C85" s="71" t="s">
        <v>616</v>
      </c>
      <c r="D85" s="72">
        <v>2</v>
      </c>
      <c r="E85" s="549"/>
      <c r="F85" s="73">
        <f>D85*E85</f>
        <v>0</v>
      </c>
    </row>
    <row r="86" spans="1:6" x14ac:dyDescent="0.2">
      <c r="A86" s="66"/>
      <c r="B86" s="81"/>
      <c r="C86" s="82"/>
      <c r="D86" s="72"/>
      <c r="E86" s="549"/>
      <c r="F86" s="73"/>
    </row>
    <row r="87" spans="1:6" x14ac:dyDescent="0.2">
      <c r="A87" s="66">
        <v>5</v>
      </c>
      <c r="B87" s="77" t="s">
        <v>631</v>
      </c>
      <c r="C87" s="71"/>
      <c r="D87" s="72"/>
      <c r="E87" s="554"/>
      <c r="F87" s="73"/>
    </row>
    <row r="88" spans="1:6" ht="9" customHeight="1" x14ac:dyDescent="0.2">
      <c r="A88" s="66"/>
      <c r="B88" s="77"/>
      <c r="C88" s="71"/>
      <c r="D88" s="72"/>
      <c r="E88" s="554"/>
      <c r="F88" s="73"/>
    </row>
    <row r="89" spans="1:6" ht="38.25" x14ac:dyDescent="0.2">
      <c r="A89" s="66"/>
      <c r="B89" s="78" t="s">
        <v>632</v>
      </c>
      <c r="C89" s="71"/>
      <c r="D89" s="72"/>
      <c r="E89" s="554"/>
      <c r="F89" s="73"/>
    </row>
    <row r="90" spans="1:6" x14ac:dyDescent="0.2">
      <c r="A90" s="66"/>
      <c r="B90" s="78"/>
      <c r="C90" s="71"/>
      <c r="D90" s="72"/>
      <c r="E90" s="555"/>
      <c r="F90" s="73"/>
    </row>
    <row r="91" spans="1:6" ht="38.25" x14ac:dyDescent="0.25">
      <c r="A91" s="84">
        <f>A87+0.1</f>
        <v>5.0999999999999996</v>
      </c>
      <c r="B91" s="69" t="s">
        <v>633</v>
      </c>
      <c r="C91" s="71" t="s">
        <v>616</v>
      </c>
      <c r="D91" s="72">
        <v>8</v>
      </c>
      <c r="E91" s="549"/>
      <c r="F91" s="73">
        <f>D91*E91</f>
        <v>0</v>
      </c>
    </row>
    <row r="92" spans="1:6" x14ac:dyDescent="0.2">
      <c r="A92" s="85"/>
      <c r="B92" s="86"/>
      <c r="C92" s="60"/>
      <c r="D92" s="72"/>
      <c r="E92" s="549"/>
      <c r="F92" s="73"/>
    </row>
    <row r="93" spans="1:6" ht="19.5" customHeight="1" x14ac:dyDescent="0.25">
      <c r="A93" s="79">
        <f>A91+0.1</f>
        <v>5.1999999999999993</v>
      </c>
      <c r="B93" s="69" t="s">
        <v>634</v>
      </c>
      <c r="C93" s="71" t="s">
        <v>616</v>
      </c>
      <c r="D93" s="72">
        <v>10</v>
      </c>
      <c r="E93" s="549"/>
      <c r="F93" s="73">
        <f>D93*E93</f>
        <v>0</v>
      </c>
    </row>
    <row r="94" spans="1:6" x14ac:dyDescent="0.25">
      <c r="A94" s="79"/>
      <c r="B94" s="69"/>
      <c r="C94" s="71"/>
      <c r="D94" s="72"/>
      <c r="E94" s="549"/>
      <c r="F94" s="73"/>
    </row>
    <row r="95" spans="1:6" ht="25.5" x14ac:dyDescent="0.25">
      <c r="A95" s="79">
        <f>A93+0.1</f>
        <v>5.2999999999999989</v>
      </c>
      <c r="B95" s="87" t="s">
        <v>635</v>
      </c>
      <c r="C95" s="71" t="s">
        <v>616</v>
      </c>
      <c r="D95" s="72">
        <v>4</v>
      </c>
      <c r="E95" s="556"/>
      <c r="F95" s="73">
        <f>D95*E95</f>
        <v>0</v>
      </c>
    </row>
    <row r="96" spans="1:6" x14ac:dyDescent="0.2">
      <c r="A96" s="66"/>
      <c r="B96" s="86"/>
      <c r="C96" s="82"/>
      <c r="D96" s="72"/>
      <c r="E96" s="76"/>
      <c r="F96" s="73"/>
    </row>
    <row r="97" spans="1:6" x14ac:dyDescent="0.2">
      <c r="A97" s="59"/>
      <c r="B97" s="584" t="s">
        <v>636</v>
      </c>
      <c r="C97" s="585"/>
      <c r="D97" s="585"/>
      <c r="E97" s="586"/>
      <c r="F97" s="89"/>
    </row>
    <row r="98" spans="1:6" x14ac:dyDescent="0.2">
      <c r="A98" s="59"/>
      <c r="B98" s="587"/>
      <c r="C98" s="588"/>
      <c r="D98" s="588"/>
      <c r="E98" s="589"/>
      <c r="F98" s="90">
        <f>SUM(F45:F96)</f>
        <v>0</v>
      </c>
    </row>
    <row r="99" spans="1:6" x14ac:dyDescent="0.25">
      <c r="A99" s="582" t="s">
        <v>580</v>
      </c>
      <c r="B99" s="582" t="s">
        <v>1</v>
      </c>
      <c r="C99" s="582" t="s">
        <v>2</v>
      </c>
      <c r="D99" s="582" t="s">
        <v>581</v>
      </c>
      <c r="E99" s="582" t="s">
        <v>4</v>
      </c>
      <c r="F99" s="599" t="s">
        <v>5</v>
      </c>
    </row>
    <row r="100" spans="1:6" x14ac:dyDescent="0.25">
      <c r="A100" s="598"/>
      <c r="B100" s="598"/>
      <c r="C100" s="598"/>
      <c r="D100" s="598"/>
      <c r="E100" s="598"/>
      <c r="F100" s="600"/>
    </row>
    <row r="101" spans="1:6" x14ac:dyDescent="0.2">
      <c r="A101" s="85"/>
      <c r="B101" s="77"/>
      <c r="C101" s="77"/>
      <c r="D101" s="77"/>
      <c r="E101" s="77"/>
      <c r="F101" s="73"/>
    </row>
    <row r="102" spans="1:6" x14ac:dyDescent="0.2">
      <c r="A102" s="85"/>
      <c r="B102" s="91" t="s">
        <v>637</v>
      </c>
      <c r="C102" s="47"/>
      <c r="D102" s="47"/>
      <c r="E102" s="44"/>
      <c r="F102" s="92">
        <f>F98</f>
        <v>0</v>
      </c>
    </row>
    <row r="103" spans="1:6" x14ac:dyDescent="0.2">
      <c r="A103" s="66"/>
      <c r="B103" s="77"/>
      <c r="C103" s="71"/>
      <c r="D103" s="72"/>
      <c r="E103" s="93"/>
      <c r="F103" s="73"/>
    </row>
    <row r="104" spans="1:6" x14ac:dyDescent="0.2">
      <c r="A104" s="66">
        <v>6</v>
      </c>
      <c r="B104" s="67" t="s">
        <v>638</v>
      </c>
      <c r="C104" s="60"/>
      <c r="D104" s="72"/>
      <c r="E104" s="94"/>
      <c r="F104" s="73"/>
    </row>
    <row r="105" spans="1:6" x14ac:dyDescent="0.2">
      <c r="A105" s="66"/>
      <c r="B105" s="67"/>
      <c r="C105" s="60"/>
      <c r="D105" s="72"/>
      <c r="E105" s="94"/>
      <c r="F105" s="73"/>
    </row>
    <row r="106" spans="1:6" ht="51" x14ac:dyDescent="0.2">
      <c r="A106" s="66"/>
      <c r="B106" s="78" t="s">
        <v>639</v>
      </c>
      <c r="C106" s="47"/>
      <c r="D106" s="80"/>
      <c r="E106" s="94"/>
      <c r="F106" s="73"/>
    </row>
    <row r="107" spans="1:6" x14ac:dyDescent="0.2">
      <c r="A107" s="64"/>
      <c r="B107" s="95"/>
      <c r="C107" s="74"/>
      <c r="D107" s="96"/>
      <c r="E107" s="97"/>
      <c r="F107" s="73"/>
    </row>
    <row r="108" spans="1:6" x14ac:dyDescent="0.25">
      <c r="A108" s="84">
        <v>6.1</v>
      </c>
      <c r="B108" s="69" t="s">
        <v>640</v>
      </c>
      <c r="C108" s="79" t="s">
        <v>616</v>
      </c>
      <c r="D108" s="80">
        <v>2</v>
      </c>
      <c r="E108" s="556"/>
      <c r="F108" s="73">
        <f>D108*E108</f>
        <v>0</v>
      </c>
    </row>
    <row r="109" spans="1:6" x14ac:dyDescent="0.2">
      <c r="A109" s="64"/>
      <c r="B109" s="98"/>
      <c r="C109" s="85"/>
      <c r="D109" s="99"/>
      <c r="E109" s="557"/>
      <c r="F109" s="73"/>
    </row>
    <row r="110" spans="1:6" x14ac:dyDescent="0.2">
      <c r="A110" s="66">
        <v>6.2</v>
      </c>
      <c r="B110" s="69" t="s">
        <v>641</v>
      </c>
      <c r="C110" s="85" t="s">
        <v>616</v>
      </c>
      <c r="D110" s="99">
        <v>5</v>
      </c>
      <c r="E110" s="557"/>
      <c r="F110" s="73">
        <f>D110*E110</f>
        <v>0</v>
      </c>
    </row>
    <row r="111" spans="1:6" x14ac:dyDescent="0.2">
      <c r="A111" s="66"/>
      <c r="B111" s="100"/>
      <c r="C111" s="85"/>
      <c r="D111" s="99"/>
      <c r="E111" s="557"/>
      <c r="F111" s="73"/>
    </row>
    <row r="112" spans="1:6" x14ac:dyDescent="0.2">
      <c r="A112" s="66">
        <v>7</v>
      </c>
      <c r="B112" s="67" t="s">
        <v>642</v>
      </c>
      <c r="C112" s="71"/>
      <c r="D112" s="72"/>
      <c r="E112" s="549"/>
      <c r="F112" s="73"/>
    </row>
    <row r="113" spans="1:6" x14ac:dyDescent="0.2">
      <c r="A113" s="66"/>
      <c r="B113" s="69"/>
      <c r="C113" s="71"/>
      <c r="D113" s="72"/>
      <c r="E113" s="549"/>
      <c r="F113" s="73"/>
    </row>
    <row r="114" spans="1:6" ht="25.5" x14ac:dyDescent="0.2">
      <c r="A114" s="66"/>
      <c r="B114" s="69" t="s">
        <v>643</v>
      </c>
      <c r="C114" s="71"/>
      <c r="D114" s="72"/>
      <c r="E114" s="549"/>
      <c r="F114" s="73"/>
    </row>
    <row r="115" spans="1:6" x14ac:dyDescent="0.2">
      <c r="A115" s="66"/>
      <c r="B115" s="67"/>
      <c r="C115" s="71"/>
      <c r="D115" s="72"/>
      <c r="E115" s="549"/>
      <c r="F115" s="73"/>
    </row>
    <row r="116" spans="1:6" x14ac:dyDescent="0.2">
      <c r="A116" s="66">
        <v>7.1</v>
      </c>
      <c r="B116" s="69" t="s">
        <v>644</v>
      </c>
      <c r="C116" s="71" t="s">
        <v>616</v>
      </c>
      <c r="D116" s="72">
        <v>1</v>
      </c>
      <c r="E116" s="549"/>
      <c r="F116" s="73">
        <f>D116*E116</f>
        <v>0</v>
      </c>
    </row>
    <row r="117" spans="1:6" x14ac:dyDescent="0.2">
      <c r="A117" s="66"/>
      <c r="B117" s="69"/>
      <c r="C117" s="71"/>
      <c r="D117" s="72"/>
      <c r="E117" s="549"/>
      <c r="F117" s="73"/>
    </row>
    <row r="118" spans="1:6" x14ac:dyDescent="0.2">
      <c r="A118" s="66">
        <v>7.2</v>
      </c>
      <c r="B118" s="69" t="s">
        <v>645</v>
      </c>
      <c r="C118" s="71" t="s">
        <v>616</v>
      </c>
      <c r="D118" s="72">
        <v>1</v>
      </c>
      <c r="E118" s="549"/>
      <c r="F118" s="73">
        <f>D118*E118</f>
        <v>0</v>
      </c>
    </row>
    <row r="119" spans="1:6" x14ac:dyDescent="0.2">
      <c r="A119" s="101"/>
      <c r="B119" s="69"/>
      <c r="C119" s="102"/>
      <c r="D119" s="103"/>
      <c r="E119" s="104"/>
      <c r="F119" s="73"/>
    </row>
    <row r="120" spans="1:6" x14ac:dyDescent="0.2">
      <c r="A120" s="59">
        <v>8</v>
      </c>
      <c r="B120" s="105" t="s">
        <v>646</v>
      </c>
      <c r="C120" s="74"/>
      <c r="D120" s="62"/>
      <c r="E120" s="62"/>
      <c r="F120" s="63"/>
    </row>
    <row r="121" spans="1:6" x14ac:dyDescent="0.2">
      <c r="A121" s="64"/>
      <c r="B121" s="106"/>
      <c r="C121" s="60"/>
      <c r="D121" s="61"/>
      <c r="E121" s="62"/>
      <c r="F121" s="63"/>
    </row>
    <row r="122" spans="1:6" x14ac:dyDescent="0.2">
      <c r="A122" s="66">
        <v>8.1</v>
      </c>
      <c r="B122" s="78" t="s">
        <v>647</v>
      </c>
      <c r="C122" s="107" t="s">
        <v>648</v>
      </c>
      <c r="D122" s="108">
        <v>1</v>
      </c>
      <c r="E122" s="104">
        <v>10000</v>
      </c>
      <c r="F122" s="73">
        <f>E122</f>
        <v>10000</v>
      </c>
    </row>
    <row r="123" spans="1:6" x14ac:dyDescent="0.2">
      <c r="A123" s="101"/>
      <c r="B123" s="78"/>
      <c r="C123" s="109"/>
      <c r="D123" s="110"/>
      <c r="E123" s="104"/>
      <c r="F123" s="73"/>
    </row>
    <row r="124" spans="1:6" x14ac:dyDescent="0.2">
      <c r="A124" s="101">
        <v>8.1999999999999993</v>
      </c>
      <c r="B124" s="78" t="s">
        <v>649</v>
      </c>
      <c r="C124" s="107" t="s">
        <v>648</v>
      </c>
      <c r="D124" s="108" t="s">
        <v>574</v>
      </c>
      <c r="E124" s="558"/>
      <c r="F124" s="73">
        <f>F122*E124</f>
        <v>0</v>
      </c>
    </row>
    <row r="125" spans="1:6" x14ac:dyDescent="0.2">
      <c r="A125" s="101"/>
      <c r="B125" s="69"/>
      <c r="C125" s="102"/>
      <c r="D125" s="103"/>
      <c r="E125" s="104"/>
      <c r="F125" s="73"/>
    </row>
    <row r="126" spans="1:6" x14ac:dyDescent="0.2">
      <c r="A126" s="66">
        <v>8.3000000000000007</v>
      </c>
      <c r="B126" s="50" t="s">
        <v>650</v>
      </c>
      <c r="C126" s="107" t="s">
        <v>648</v>
      </c>
      <c r="D126" s="103">
        <v>1</v>
      </c>
      <c r="E126" s="104">
        <v>40000</v>
      </c>
      <c r="F126" s="73">
        <f>E126*D126</f>
        <v>40000</v>
      </c>
    </row>
    <row r="127" spans="1:6" x14ac:dyDescent="0.2">
      <c r="A127" s="101"/>
      <c r="B127" s="78"/>
      <c r="C127" s="109"/>
      <c r="D127" s="110"/>
      <c r="E127" s="104"/>
      <c r="F127" s="73"/>
    </row>
    <row r="128" spans="1:6" x14ac:dyDescent="0.2">
      <c r="A128" s="101">
        <v>8.4</v>
      </c>
      <c r="B128" s="78" t="s">
        <v>649</v>
      </c>
      <c r="C128" s="107" t="s">
        <v>648</v>
      </c>
      <c r="D128" s="108" t="s">
        <v>574</v>
      </c>
      <c r="E128" s="558"/>
      <c r="F128" s="73">
        <f>F126*E128</f>
        <v>0</v>
      </c>
    </row>
    <row r="129" spans="1:6" x14ac:dyDescent="0.2">
      <c r="A129" s="101"/>
      <c r="B129" s="69"/>
      <c r="C129" s="102"/>
      <c r="D129" s="103"/>
      <c r="E129" s="104"/>
      <c r="F129" s="73"/>
    </row>
    <row r="130" spans="1:6" x14ac:dyDescent="0.2">
      <c r="A130" s="66">
        <v>8.5</v>
      </c>
      <c r="B130" s="50" t="s">
        <v>651</v>
      </c>
      <c r="C130" s="107" t="s">
        <v>648</v>
      </c>
      <c r="D130" s="103">
        <v>1</v>
      </c>
      <c r="E130" s="104">
        <v>10000</v>
      </c>
      <c r="F130" s="73">
        <f>E130*D130</f>
        <v>10000</v>
      </c>
    </row>
    <row r="131" spans="1:6" x14ac:dyDescent="0.2">
      <c r="A131" s="101"/>
      <c r="B131" s="78"/>
      <c r="C131" s="109"/>
      <c r="D131" s="110"/>
      <c r="E131" s="104"/>
      <c r="F131" s="73"/>
    </row>
    <row r="132" spans="1:6" x14ac:dyDescent="0.2">
      <c r="A132" s="101">
        <v>8.6</v>
      </c>
      <c r="B132" s="78" t="s">
        <v>649</v>
      </c>
      <c r="C132" s="107" t="s">
        <v>648</v>
      </c>
      <c r="D132" s="108" t="s">
        <v>574</v>
      </c>
      <c r="E132" s="558"/>
      <c r="F132" s="73">
        <f>F130*E132</f>
        <v>0</v>
      </c>
    </row>
    <row r="133" spans="1:6" x14ac:dyDescent="0.2">
      <c r="A133" s="101"/>
      <c r="B133" s="69"/>
      <c r="C133" s="102"/>
      <c r="D133" s="103"/>
      <c r="E133" s="104"/>
      <c r="F133" s="73"/>
    </row>
    <row r="134" spans="1:6" x14ac:dyDescent="0.2">
      <c r="A134" s="66">
        <v>8.6999999999999993</v>
      </c>
      <c r="B134" s="50" t="s">
        <v>652</v>
      </c>
      <c r="C134" s="107" t="s">
        <v>648</v>
      </c>
      <c r="D134" s="103">
        <v>1</v>
      </c>
      <c r="E134" s="104">
        <v>2500</v>
      </c>
      <c r="F134" s="73">
        <f>E134*D134</f>
        <v>2500</v>
      </c>
    </row>
    <row r="135" spans="1:6" x14ac:dyDescent="0.2">
      <c r="A135" s="101"/>
      <c r="B135" s="78"/>
      <c r="C135" s="109"/>
      <c r="D135" s="110"/>
      <c r="E135" s="104"/>
      <c r="F135" s="73"/>
    </row>
    <row r="136" spans="1:6" x14ac:dyDescent="0.2">
      <c r="A136" s="101"/>
      <c r="B136" s="78" t="s">
        <v>649</v>
      </c>
      <c r="C136" s="107" t="s">
        <v>648</v>
      </c>
      <c r="D136" s="108" t="s">
        <v>574</v>
      </c>
      <c r="E136" s="558"/>
      <c r="F136" s="73">
        <f>F134*E136</f>
        <v>0</v>
      </c>
    </row>
    <row r="137" spans="1:6" x14ac:dyDescent="0.2">
      <c r="A137" s="64"/>
      <c r="B137" s="62"/>
      <c r="C137" s="74"/>
      <c r="D137" s="111"/>
      <c r="E137" s="63"/>
      <c r="F137" s="112"/>
    </row>
    <row r="138" spans="1:6" x14ac:dyDescent="0.2">
      <c r="A138" s="113"/>
      <c r="B138" s="114"/>
      <c r="C138" s="115"/>
      <c r="D138" s="116"/>
      <c r="E138" s="117"/>
      <c r="F138" s="118"/>
    </row>
    <row r="139" spans="1:6" x14ac:dyDescent="0.2">
      <c r="A139" s="119"/>
      <c r="B139" s="120" t="s">
        <v>653</v>
      </c>
      <c r="C139" s="121"/>
      <c r="D139" s="122"/>
      <c r="E139" s="123"/>
      <c r="F139" s="124">
        <f>SUM(F101:F137)</f>
        <v>62500</v>
      </c>
    </row>
    <row r="140" spans="1:6" x14ac:dyDescent="0.2">
      <c r="A140" s="125"/>
      <c r="B140" s="126"/>
      <c r="C140" s="127"/>
      <c r="D140" s="128"/>
      <c r="E140" s="129"/>
      <c r="F140" s="130"/>
    </row>
    <row r="141" spans="1:6" x14ac:dyDescent="0.25">
      <c r="A141" s="592" t="s">
        <v>580</v>
      </c>
      <c r="B141" s="594" t="s">
        <v>1</v>
      </c>
      <c r="C141" s="594" t="s">
        <v>2</v>
      </c>
      <c r="D141" s="594" t="s">
        <v>581</v>
      </c>
      <c r="E141" s="594" t="s">
        <v>4</v>
      </c>
      <c r="F141" s="596" t="s">
        <v>5</v>
      </c>
    </row>
    <row r="142" spans="1:6" x14ac:dyDescent="0.25">
      <c r="A142" s="593"/>
      <c r="B142" s="595"/>
      <c r="C142" s="595"/>
      <c r="D142" s="595"/>
      <c r="E142" s="595"/>
      <c r="F142" s="597"/>
    </row>
    <row r="143" spans="1:6" x14ac:dyDescent="0.2">
      <c r="A143" s="54"/>
      <c r="B143" s="55"/>
      <c r="C143" s="56"/>
      <c r="D143" s="57"/>
      <c r="E143" s="57"/>
      <c r="F143" s="58"/>
    </row>
    <row r="144" spans="1:6" x14ac:dyDescent="0.2">
      <c r="A144" s="59"/>
      <c r="B144" s="131" t="s">
        <v>654</v>
      </c>
      <c r="C144" s="60"/>
      <c r="D144" s="61"/>
      <c r="E144" s="62"/>
      <c r="F144" s="63"/>
    </row>
    <row r="145" spans="1:6" x14ac:dyDescent="0.2">
      <c r="A145" s="64"/>
      <c r="B145" s="65"/>
      <c r="C145" s="60"/>
      <c r="D145" s="61"/>
      <c r="E145" s="62"/>
      <c r="F145" s="63"/>
    </row>
    <row r="146" spans="1:6" x14ac:dyDescent="0.2">
      <c r="A146" s="66">
        <v>1</v>
      </c>
      <c r="B146" s="67" t="s">
        <v>609</v>
      </c>
      <c r="C146" s="60"/>
      <c r="D146" s="61"/>
      <c r="E146" s="68"/>
      <c r="F146" s="63"/>
    </row>
    <row r="147" spans="1:6" x14ac:dyDescent="0.2">
      <c r="A147" s="66"/>
      <c r="B147" s="67"/>
      <c r="C147" s="60"/>
      <c r="D147" s="61"/>
      <c r="E147" s="68"/>
      <c r="F147" s="63"/>
    </row>
    <row r="148" spans="1:6" ht="38.25" x14ac:dyDescent="0.2">
      <c r="A148" s="66"/>
      <c r="B148" s="69" t="s">
        <v>610</v>
      </c>
      <c r="C148" s="60"/>
      <c r="D148" s="61"/>
      <c r="E148" s="68"/>
      <c r="F148" s="63"/>
    </row>
    <row r="149" spans="1:6" x14ac:dyDescent="0.2">
      <c r="A149" s="66"/>
      <c r="B149" s="69"/>
      <c r="C149" s="60"/>
      <c r="D149" s="61"/>
      <c r="E149" s="68"/>
      <c r="F149" s="70"/>
    </row>
    <row r="150" spans="1:6" x14ac:dyDescent="0.2">
      <c r="A150" s="66">
        <f>A146+0.1</f>
        <v>1.1000000000000001</v>
      </c>
      <c r="B150" s="69" t="s">
        <v>611</v>
      </c>
      <c r="C150" s="71" t="s">
        <v>71</v>
      </c>
      <c r="D150" s="72">
        <v>100</v>
      </c>
      <c r="E150" s="549"/>
      <c r="F150" s="73">
        <f>D150*E150</f>
        <v>0</v>
      </c>
    </row>
    <row r="151" spans="1:6" x14ac:dyDescent="0.2">
      <c r="A151" s="66"/>
      <c r="B151" s="69"/>
      <c r="C151" s="71"/>
      <c r="D151" s="72"/>
      <c r="E151" s="549"/>
      <c r="F151" s="73"/>
    </row>
    <row r="152" spans="1:6" x14ac:dyDescent="0.2">
      <c r="A152" s="66">
        <f>A150+0.1</f>
        <v>1.2000000000000002</v>
      </c>
      <c r="B152" s="69" t="s">
        <v>612</v>
      </c>
      <c r="C152" s="71" t="s">
        <v>71</v>
      </c>
      <c r="D152" s="72">
        <v>100</v>
      </c>
      <c r="E152" s="549"/>
      <c r="F152" s="73">
        <f>D152*E152</f>
        <v>0</v>
      </c>
    </row>
    <row r="153" spans="1:6" x14ac:dyDescent="0.2">
      <c r="A153" s="66"/>
      <c r="B153" s="69"/>
      <c r="C153" s="71"/>
      <c r="D153" s="72"/>
      <c r="E153" s="549"/>
      <c r="F153" s="73"/>
    </row>
    <row r="154" spans="1:6" x14ac:dyDescent="0.2">
      <c r="A154" s="66">
        <v>2</v>
      </c>
      <c r="B154" s="67" t="s">
        <v>613</v>
      </c>
      <c r="C154" s="71"/>
      <c r="D154" s="72"/>
      <c r="E154" s="550"/>
      <c r="F154" s="73"/>
    </row>
    <row r="155" spans="1:6" x14ac:dyDescent="0.2">
      <c r="A155" s="66"/>
      <c r="B155" s="67"/>
      <c r="C155" s="71"/>
      <c r="D155" s="72"/>
      <c r="E155" s="550"/>
      <c r="F155" s="73"/>
    </row>
    <row r="156" spans="1:6" ht="25.5" x14ac:dyDescent="0.2">
      <c r="A156" s="66"/>
      <c r="B156" s="69" t="s">
        <v>614</v>
      </c>
      <c r="C156" s="71"/>
      <c r="D156" s="72"/>
      <c r="E156" s="550"/>
      <c r="F156" s="73"/>
    </row>
    <row r="157" spans="1:6" x14ac:dyDescent="0.2">
      <c r="A157" s="66"/>
      <c r="B157" s="69"/>
      <c r="C157" s="71"/>
      <c r="D157" s="72"/>
      <c r="E157" s="550"/>
      <c r="F157" s="73"/>
    </row>
    <row r="158" spans="1:6" ht="25.5" x14ac:dyDescent="0.2">
      <c r="A158" s="66">
        <f>A154+0.1</f>
        <v>2.1</v>
      </c>
      <c r="B158" s="69" t="s">
        <v>615</v>
      </c>
      <c r="C158" s="71" t="s">
        <v>616</v>
      </c>
      <c r="D158" s="72">
        <v>20</v>
      </c>
      <c r="E158" s="549"/>
      <c r="F158" s="73">
        <f>D158*E158</f>
        <v>0</v>
      </c>
    </row>
    <row r="159" spans="1:6" x14ac:dyDescent="0.2">
      <c r="A159" s="66"/>
      <c r="B159" s="69"/>
      <c r="C159" s="71"/>
      <c r="D159" s="72"/>
      <c r="E159" s="551"/>
      <c r="F159" s="73"/>
    </row>
    <row r="160" spans="1:6" x14ac:dyDescent="0.2">
      <c r="A160" s="66"/>
      <c r="B160" s="69" t="s">
        <v>617</v>
      </c>
      <c r="C160" s="71"/>
      <c r="D160" s="72"/>
      <c r="E160" s="551"/>
      <c r="F160" s="73"/>
    </row>
    <row r="161" spans="1:6" x14ac:dyDescent="0.2">
      <c r="A161" s="66"/>
      <c r="B161" s="69"/>
      <c r="C161" s="71"/>
      <c r="D161" s="72"/>
      <c r="E161" s="551"/>
      <c r="F161" s="73"/>
    </row>
    <row r="162" spans="1:6" x14ac:dyDescent="0.2">
      <c r="A162" s="66">
        <f>A158+0.1</f>
        <v>2.2000000000000002</v>
      </c>
      <c r="B162" s="69" t="s">
        <v>618</v>
      </c>
      <c r="C162" s="71" t="s">
        <v>616</v>
      </c>
      <c r="D162" s="72">
        <v>10</v>
      </c>
      <c r="E162" s="549"/>
      <c r="F162" s="73">
        <f>D162*E162</f>
        <v>0</v>
      </c>
    </row>
    <row r="163" spans="1:6" x14ac:dyDescent="0.2">
      <c r="A163" s="66">
        <f>A162+0.1</f>
        <v>2.3000000000000003</v>
      </c>
      <c r="B163" s="69" t="s">
        <v>619</v>
      </c>
      <c r="C163" s="71" t="s">
        <v>616</v>
      </c>
      <c r="D163" s="72">
        <v>5</v>
      </c>
      <c r="E163" s="549"/>
      <c r="F163" s="73">
        <f>D163*E163</f>
        <v>0</v>
      </c>
    </row>
    <row r="164" spans="1:6" x14ac:dyDescent="0.2">
      <c r="A164" s="66"/>
      <c r="B164" s="62"/>
      <c r="C164" s="74"/>
      <c r="D164" s="75"/>
      <c r="E164" s="550"/>
      <c r="F164" s="73"/>
    </row>
    <row r="165" spans="1:6" x14ac:dyDescent="0.2">
      <c r="A165" s="66">
        <v>3</v>
      </c>
      <c r="B165" s="67" t="s">
        <v>620</v>
      </c>
      <c r="C165" s="71"/>
      <c r="D165" s="72"/>
      <c r="E165" s="550"/>
      <c r="F165" s="73"/>
    </row>
    <row r="166" spans="1:6" x14ac:dyDescent="0.2">
      <c r="A166" s="66"/>
      <c r="B166" s="67"/>
      <c r="C166" s="71"/>
      <c r="D166" s="72"/>
      <c r="E166" s="550"/>
      <c r="F166" s="73"/>
    </row>
    <row r="167" spans="1:6" ht="38.25" x14ac:dyDescent="0.2">
      <c r="A167" s="66"/>
      <c r="B167" s="69" t="s">
        <v>621</v>
      </c>
      <c r="C167" s="71"/>
      <c r="D167" s="72"/>
      <c r="E167" s="550"/>
      <c r="F167" s="73"/>
    </row>
    <row r="168" spans="1:6" x14ac:dyDescent="0.2">
      <c r="A168" s="66"/>
      <c r="B168" s="69"/>
      <c r="C168" s="71"/>
      <c r="D168" s="72"/>
      <c r="E168" s="550"/>
      <c r="F168" s="73"/>
    </row>
    <row r="169" spans="1:6" x14ac:dyDescent="0.2">
      <c r="A169" s="66">
        <f>A165+0.1</f>
        <v>3.1</v>
      </c>
      <c r="B169" s="69" t="s">
        <v>622</v>
      </c>
      <c r="C169" s="71" t="s">
        <v>71</v>
      </c>
      <c r="D169" s="72">
        <v>500</v>
      </c>
      <c r="E169" s="549"/>
      <c r="F169" s="73">
        <f>D169*E169</f>
        <v>0</v>
      </c>
    </row>
    <row r="170" spans="1:6" x14ac:dyDescent="0.2">
      <c r="A170" s="66"/>
      <c r="B170" s="69"/>
      <c r="C170" s="71"/>
      <c r="D170" s="72"/>
      <c r="E170" s="549"/>
      <c r="F170" s="73"/>
    </row>
    <row r="171" spans="1:6" x14ac:dyDescent="0.2">
      <c r="A171" s="66">
        <f>A169+0.1</f>
        <v>3.2</v>
      </c>
      <c r="B171" s="69" t="s">
        <v>623</v>
      </c>
      <c r="C171" s="71" t="s">
        <v>71</v>
      </c>
      <c r="D171" s="72">
        <v>300</v>
      </c>
      <c r="E171" s="549"/>
      <c r="F171" s="73">
        <f>D171*E171</f>
        <v>0</v>
      </c>
    </row>
    <row r="172" spans="1:6" x14ac:dyDescent="0.2">
      <c r="A172" s="66"/>
      <c r="B172" s="69"/>
      <c r="C172" s="71"/>
      <c r="D172" s="72"/>
      <c r="E172" s="549"/>
      <c r="F172" s="73"/>
    </row>
    <row r="173" spans="1:6" x14ac:dyDescent="0.2">
      <c r="A173" s="66">
        <f>A171+0.1</f>
        <v>3.3000000000000003</v>
      </c>
      <c r="B173" s="69" t="s">
        <v>624</v>
      </c>
      <c r="C173" s="71" t="s">
        <v>71</v>
      </c>
      <c r="D173" s="72">
        <v>60</v>
      </c>
      <c r="E173" s="549"/>
      <c r="F173" s="73">
        <f>D173*E173</f>
        <v>0</v>
      </c>
    </row>
    <row r="174" spans="1:6" x14ac:dyDescent="0.2">
      <c r="A174" s="66"/>
      <c r="B174" s="69"/>
      <c r="C174" s="71"/>
      <c r="D174" s="72"/>
      <c r="E174" s="549"/>
      <c r="F174" s="73"/>
    </row>
    <row r="175" spans="1:6" x14ac:dyDescent="0.2">
      <c r="A175" s="66">
        <f>A173+0.1</f>
        <v>3.4000000000000004</v>
      </c>
      <c r="B175" s="69" t="s">
        <v>625</v>
      </c>
      <c r="C175" s="71" t="s">
        <v>71</v>
      </c>
      <c r="D175" s="72">
        <v>800</v>
      </c>
      <c r="E175" s="549"/>
      <c r="F175" s="73">
        <f>D175*E175</f>
        <v>0</v>
      </c>
    </row>
    <row r="176" spans="1:6" x14ac:dyDescent="0.2">
      <c r="A176" s="66"/>
      <c r="B176" s="69"/>
      <c r="C176" s="71"/>
      <c r="D176" s="72"/>
      <c r="E176" s="549"/>
      <c r="F176" s="73"/>
    </row>
    <row r="177" spans="1:6" x14ac:dyDescent="0.2">
      <c r="A177" s="66">
        <f>A175+0.1</f>
        <v>3.5000000000000004</v>
      </c>
      <c r="B177" s="69" t="s">
        <v>626</v>
      </c>
      <c r="C177" s="71" t="s">
        <v>71</v>
      </c>
      <c r="D177" s="72">
        <v>30</v>
      </c>
      <c r="E177" s="549"/>
      <c r="F177" s="73">
        <f>D177*E177</f>
        <v>0</v>
      </c>
    </row>
    <row r="178" spans="1:6" x14ac:dyDescent="0.2">
      <c r="A178" s="66"/>
      <c r="B178" s="69"/>
      <c r="C178" s="71"/>
      <c r="D178" s="72"/>
      <c r="E178" s="552"/>
      <c r="F178" s="73"/>
    </row>
    <row r="179" spans="1:6" x14ac:dyDescent="0.2">
      <c r="A179" s="66">
        <v>4</v>
      </c>
      <c r="B179" s="77" t="s">
        <v>627</v>
      </c>
      <c r="C179" s="71"/>
      <c r="D179" s="72"/>
      <c r="E179" s="553"/>
      <c r="F179" s="73"/>
    </row>
    <row r="180" spans="1:6" x14ac:dyDescent="0.2">
      <c r="A180" s="66"/>
      <c r="B180" s="77"/>
      <c r="C180" s="71"/>
      <c r="D180" s="72"/>
      <c r="E180" s="553"/>
      <c r="F180" s="73"/>
    </row>
    <row r="181" spans="1:6" ht="38.25" x14ac:dyDescent="0.2">
      <c r="A181" s="66"/>
      <c r="B181" s="69" t="s">
        <v>628</v>
      </c>
      <c r="C181" s="71"/>
      <c r="D181" s="72"/>
      <c r="E181" s="553"/>
      <c r="F181" s="73"/>
    </row>
    <row r="182" spans="1:6" x14ac:dyDescent="0.2">
      <c r="A182" s="66"/>
      <c r="B182" s="78"/>
      <c r="C182" s="79"/>
      <c r="D182" s="80"/>
      <c r="E182" s="553"/>
      <c r="F182" s="73"/>
    </row>
    <row r="183" spans="1:6" ht="25.5" x14ac:dyDescent="0.2">
      <c r="A183" s="66">
        <f>A179+0.1</f>
        <v>4.0999999999999996</v>
      </c>
      <c r="B183" s="69" t="s">
        <v>629</v>
      </c>
      <c r="C183" s="71" t="s">
        <v>616</v>
      </c>
      <c r="D183" s="72">
        <v>10</v>
      </c>
      <c r="E183" s="549"/>
      <c r="F183" s="73">
        <f>D183*E183</f>
        <v>0</v>
      </c>
    </row>
    <row r="184" spans="1:6" x14ac:dyDescent="0.2">
      <c r="A184" s="66"/>
      <c r="B184" s="69"/>
      <c r="C184" s="71"/>
      <c r="D184" s="72"/>
      <c r="E184" s="549"/>
      <c r="F184" s="73"/>
    </row>
    <row r="185" spans="1:6" x14ac:dyDescent="0.2">
      <c r="A185" s="66">
        <f>A183+0.1</f>
        <v>4.1999999999999993</v>
      </c>
      <c r="B185" s="69" t="s">
        <v>630</v>
      </c>
      <c r="C185" s="71" t="s">
        <v>616</v>
      </c>
      <c r="D185" s="72">
        <v>4</v>
      </c>
      <c r="E185" s="549"/>
      <c r="F185" s="73">
        <f>D185*E185</f>
        <v>0</v>
      </c>
    </row>
    <row r="186" spans="1:6" x14ac:dyDescent="0.2">
      <c r="A186" s="66"/>
      <c r="B186" s="81"/>
      <c r="C186" s="82"/>
      <c r="D186" s="72"/>
      <c r="E186" s="549"/>
      <c r="F186" s="73"/>
    </row>
    <row r="187" spans="1:6" x14ac:dyDescent="0.2">
      <c r="A187" s="66">
        <v>5</v>
      </c>
      <c r="B187" s="77" t="s">
        <v>631</v>
      </c>
      <c r="C187" s="71"/>
      <c r="D187" s="72"/>
      <c r="E187" s="554"/>
      <c r="F187" s="73"/>
    </row>
    <row r="188" spans="1:6" x14ac:dyDescent="0.2">
      <c r="A188" s="66"/>
      <c r="B188" s="77"/>
      <c r="C188" s="71"/>
      <c r="D188" s="72"/>
      <c r="E188" s="554"/>
      <c r="F188" s="73"/>
    </row>
    <row r="189" spans="1:6" ht="38.25" x14ac:dyDescent="0.2">
      <c r="A189" s="66"/>
      <c r="B189" s="78" t="s">
        <v>632</v>
      </c>
      <c r="C189" s="71"/>
      <c r="D189" s="72"/>
      <c r="E189" s="554"/>
      <c r="F189" s="73"/>
    </row>
    <row r="190" spans="1:6" x14ac:dyDescent="0.2">
      <c r="A190" s="66"/>
      <c r="B190" s="78"/>
      <c r="C190" s="71"/>
      <c r="D190" s="72"/>
      <c r="E190" s="555"/>
      <c r="F190" s="73"/>
    </row>
    <row r="191" spans="1:6" ht="38.25" x14ac:dyDescent="0.25">
      <c r="A191" s="84">
        <f>A187+0.1</f>
        <v>5.0999999999999996</v>
      </c>
      <c r="B191" s="69" t="s">
        <v>633</v>
      </c>
      <c r="C191" s="71" t="s">
        <v>616</v>
      </c>
      <c r="D191" s="72">
        <v>8</v>
      </c>
      <c r="E191" s="549"/>
      <c r="F191" s="73">
        <f>D191*E191</f>
        <v>0</v>
      </c>
    </row>
    <row r="192" spans="1:6" x14ac:dyDescent="0.2">
      <c r="A192" s="66"/>
      <c r="B192" s="86"/>
      <c r="C192" s="82"/>
      <c r="D192" s="72"/>
      <c r="E192" s="76"/>
      <c r="F192" s="73"/>
    </row>
    <row r="193" spans="1:6" x14ac:dyDescent="0.2">
      <c r="A193" s="59"/>
      <c r="B193" s="584" t="s">
        <v>636</v>
      </c>
      <c r="C193" s="585"/>
      <c r="D193" s="585"/>
      <c r="E193" s="586"/>
      <c r="F193" s="89"/>
    </row>
    <row r="194" spans="1:6" x14ac:dyDescent="0.2">
      <c r="A194" s="59"/>
      <c r="B194" s="587"/>
      <c r="C194" s="588"/>
      <c r="D194" s="588"/>
      <c r="E194" s="589"/>
      <c r="F194" s="90">
        <f>SUM(F145:F192)</f>
        <v>0</v>
      </c>
    </row>
    <row r="195" spans="1:6" x14ac:dyDescent="0.25">
      <c r="A195" s="582" t="s">
        <v>580</v>
      </c>
      <c r="B195" s="582" t="s">
        <v>1</v>
      </c>
      <c r="C195" s="582" t="s">
        <v>2</v>
      </c>
      <c r="D195" s="582" t="s">
        <v>581</v>
      </c>
      <c r="E195" s="582" t="s">
        <v>4</v>
      </c>
      <c r="F195" s="599" t="s">
        <v>5</v>
      </c>
    </row>
    <row r="196" spans="1:6" x14ac:dyDescent="0.25">
      <c r="A196" s="598"/>
      <c r="B196" s="598"/>
      <c r="C196" s="598"/>
      <c r="D196" s="598"/>
      <c r="E196" s="598"/>
      <c r="F196" s="600"/>
    </row>
    <row r="197" spans="1:6" x14ac:dyDescent="0.2">
      <c r="A197" s="85"/>
      <c r="B197" s="77"/>
      <c r="C197" s="77"/>
      <c r="D197" s="77"/>
      <c r="E197" s="77"/>
      <c r="F197" s="73"/>
    </row>
    <row r="198" spans="1:6" x14ac:dyDescent="0.2">
      <c r="A198" s="85"/>
      <c r="B198" s="91" t="s">
        <v>637</v>
      </c>
      <c r="C198" s="47"/>
      <c r="D198" s="47"/>
      <c r="E198" s="44"/>
      <c r="F198" s="132">
        <f>F194</f>
        <v>0</v>
      </c>
    </row>
    <row r="199" spans="1:6" x14ac:dyDescent="0.2">
      <c r="A199" s="85"/>
      <c r="B199" s="86"/>
      <c r="C199" s="60"/>
      <c r="D199" s="72"/>
      <c r="E199" s="73"/>
      <c r="F199" s="73"/>
    </row>
    <row r="200" spans="1:6" ht="25.5" x14ac:dyDescent="0.25">
      <c r="A200" s="79">
        <f>A191+0.1</f>
        <v>5.1999999999999993</v>
      </c>
      <c r="B200" s="69" t="s">
        <v>634</v>
      </c>
      <c r="C200" s="71" t="s">
        <v>616</v>
      </c>
      <c r="D200" s="72">
        <v>10</v>
      </c>
      <c r="E200" s="549"/>
      <c r="F200" s="73">
        <f>D200*E200</f>
        <v>0</v>
      </c>
    </row>
    <row r="201" spans="1:6" x14ac:dyDescent="0.25">
      <c r="A201" s="79"/>
      <c r="B201" s="69"/>
      <c r="C201" s="71"/>
      <c r="D201" s="72"/>
      <c r="E201" s="549"/>
      <c r="F201" s="73"/>
    </row>
    <row r="202" spans="1:6" ht="25.5" x14ac:dyDescent="0.25">
      <c r="A202" s="79">
        <f>A200+0.1</f>
        <v>5.2999999999999989</v>
      </c>
      <c r="B202" s="87" t="s">
        <v>635</v>
      </c>
      <c r="C202" s="71" t="s">
        <v>616</v>
      </c>
      <c r="D202" s="72">
        <v>6</v>
      </c>
      <c r="E202" s="556"/>
      <c r="F202" s="73">
        <f>D202*E202</f>
        <v>0</v>
      </c>
    </row>
    <row r="203" spans="1:6" x14ac:dyDescent="0.2">
      <c r="A203" s="66"/>
      <c r="B203" s="77"/>
      <c r="C203" s="71"/>
      <c r="D203" s="72"/>
      <c r="E203" s="559"/>
      <c r="F203" s="73"/>
    </row>
    <row r="204" spans="1:6" x14ac:dyDescent="0.2">
      <c r="A204" s="66">
        <v>6</v>
      </c>
      <c r="B204" s="67" t="s">
        <v>638</v>
      </c>
      <c r="C204" s="60"/>
      <c r="D204" s="72"/>
      <c r="E204" s="560"/>
      <c r="F204" s="73"/>
    </row>
    <row r="205" spans="1:6" x14ac:dyDescent="0.2">
      <c r="A205" s="66"/>
      <c r="B205" s="67"/>
      <c r="C205" s="60"/>
      <c r="D205" s="72"/>
      <c r="E205" s="560"/>
      <c r="F205" s="73"/>
    </row>
    <row r="206" spans="1:6" ht="51" x14ac:dyDescent="0.2">
      <c r="A206" s="66"/>
      <c r="B206" s="78" t="s">
        <v>639</v>
      </c>
      <c r="C206" s="47"/>
      <c r="D206" s="80"/>
      <c r="E206" s="560"/>
      <c r="F206" s="73"/>
    </row>
    <row r="207" spans="1:6" x14ac:dyDescent="0.2">
      <c r="A207" s="64"/>
      <c r="B207" s="95"/>
      <c r="C207" s="74"/>
      <c r="D207" s="96"/>
      <c r="E207" s="561"/>
      <c r="F207" s="73"/>
    </row>
    <row r="208" spans="1:6" x14ac:dyDescent="0.25">
      <c r="A208" s="84">
        <v>6.1</v>
      </c>
      <c r="B208" s="69" t="s">
        <v>640</v>
      </c>
      <c r="C208" s="79" t="s">
        <v>616</v>
      </c>
      <c r="D208" s="80">
        <v>9</v>
      </c>
      <c r="E208" s="556"/>
      <c r="F208" s="73">
        <f>D208*E208</f>
        <v>0</v>
      </c>
    </row>
    <row r="209" spans="1:6" x14ac:dyDescent="0.2">
      <c r="A209" s="64"/>
      <c r="B209" s="98"/>
      <c r="C209" s="85"/>
      <c r="D209" s="99"/>
      <c r="E209" s="557"/>
      <c r="F209" s="73"/>
    </row>
    <row r="210" spans="1:6" x14ac:dyDescent="0.2">
      <c r="A210" s="66">
        <v>6.2</v>
      </c>
      <c r="B210" s="69" t="s">
        <v>641</v>
      </c>
      <c r="C210" s="85" t="s">
        <v>616</v>
      </c>
      <c r="D210" s="99">
        <v>6</v>
      </c>
      <c r="E210" s="557"/>
      <c r="F210" s="73">
        <f>D210*E210</f>
        <v>0</v>
      </c>
    </row>
    <row r="211" spans="1:6" x14ac:dyDescent="0.2">
      <c r="A211" s="66"/>
      <c r="B211" s="100"/>
      <c r="C211" s="85"/>
      <c r="D211" s="99"/>
      <c r="E211" s="557"/>
      <c r="F211" s="73"/>
    </row>
    <row r="212" spans="1:6" x14ac:dyDescent="0.2">
      <c r="A212" s="66">
        <v>7</v>
      </c>
      <c r="B212" s="67" t="s">
        <v>642</v>
      </c>
      <c r="C212" s="71"/>
      <c r="D212" s="72"/>
      <c r="E212" s="549"/>
      <c r="F212" s="73"/>
    </row>
    <row r="213" spans="1:6" x14ac:dyDescent="0.2">
      <c r="A213" s="66"/>
      <c r="B213" s="69"/>
      <c r="C213" s="71"/>
      <c r="D213" s="72"/>
      <c r="E213" s="549"/>
      <c r="F213" s="73"/>
    </row>
    <row r="214" spans="1:6" ht="25.5" x14ac:dyDescent="0.2">
      <c r="A214" s="66"/>
      <c r="B214" s="69" t="s">
        <v>643</v>
      </c>
      <c r="C214" s="71"/>
      <c r="D214" s="72"/>
      <c r="E214" s="549"/>
      <c r="F214" s="73"/>
    </row>
    <row r="215" spans="1:6" x14ac:dyDescent="0.2">
      <c r="A215" s="66"/>
      <c r="B215" s="67"/>
      <c r="C215" s="71"/>
      <c r="D215" s="72"/>
      <c r="E215" s="549"/>
      <c r="F215" s="73"/>
    </row>
    <row r="216" spans="1:6" x14ac:dyDescent="0.2">
      <c r="A216" s="66">
        <v>7.1</v>
      </c>
      <c r="B216" s="69" t="s">
        <v>644</v>
      </c>
      <c r="C216" s="71" t="s">
        <v>616</v>
      </c>
      <c r="D216" s="72">
        <v>1</v>
      </c>
      <c r="E216" s="549"/>
      <c r="F216" s="73">
        <f>D216*E216</f>
        <v>0</v>
      </c>
    </row>
    <row r="217" spans="1:6" x14ac:dyDescent="0.2">
      <c r="A217" s="66"/>
      <c r="B217" s="69"/>
      <c r="C217" s="71"/>
      <c r="D217" s="72"/>
      <c r="E217" s="549"/>
      <c r="F217" s="73"/>
    </row>
    <row r="218" spans="1:6" x14ac:dyDescent="0.2">
      <c r="A218" s="66">
        <v>7.2</v>
      </c>
      <c r="B218" s="69" t="s">
        <v>645</v>
      </c>
      <c r="C218" s="71" t="s">
        <v>616</v>
      </c>
      <c r="D218" s="72">
        <v>1</v>
      </c>
      <c r="E218" s="549"/>
      <c r="F218" s="73">
        <f>D218*E218</f>
        <v>0</v>
      </c>
    </row>
    <row r="219" spans="1:6" x14ac:dyDescent="0.2">
      <c r="A219" s="101"/>
      <c r="B219" s="69"/>
      <c r="C219" s="102"/>
      <c r="D219" s="103"/>
      <c r="E219" s="104"/>
      <c r="F219" s="73"/>
    </row>
    <row r="220" spans="1:6" x14ac:dyDescent="0.2">
      <c r="A220" s="59">
        <v>8</v>
      </c>
      <c r="B220" s="105" t="s">
        <v>646</v>
      </c>
      <c r="C220" s="74"/>
      <c r="D220" s="62"/>
      <c r="E220" s="62"/>
      <c r="F220" s="63"/>
    </row>
    <row r="221" spans="1:6" x14ac:dyDescent="0.2">
      <c r="A221" s="64"/>
      <c r="B221" s="106"/>
      <c r="C221" s="60"/>
      <c r="D221" s="61"/>
      <c r="E221" s="62"/>
      <c r="F221" s="63"/>
    </row>
    <row r="222" spans="1:6" x14ac:dyDescent="0.2">
      <c r="A222" s="66">
        <v>8.1</v>
      </c>
      <c r="B222" s="78" t="s">
        <v>647</v>
      </c>
      <c r="C222" s="107" t="s">
        <v>648</v>
      </c>
      <c r="D222" s="108">
        <v>1</v>
      </c>
      <c r="E222" s="104">
        <v>10000</v>
      </c>
      <c r="F222" s="73">
        <f>E222</f>
        <v>10000</v>
      </c>
    </row>
    <row r="223" spans="1:6" x14ac:dyDescent="0.2">
      <c r="A223" s="101"/>
      <c r="B223" s="78"/>
      <c r="C223" s="109"/>
      <c r="D223" s="110"/>
      <c r="E223" s="104"/>
      <c r="F223" s="73"/>
    </row>
    <row r="224" spans="1:6" x14ac:dyDescent="0.2">
      <c r="A224" s="101">
        <v>8.1999999999999993</v>
      </c>
      <c r="B224" s="78" t="s">
        <v>649</v>
      </c>
      <c r="C224" s="107" t="s">
        <v>648</v>
      </c>
      <c r="D224" s="108" t="s">
        <v>574</v>
      </c>
      <c r="E224" s="558"/>
      <c r="F224" s="73">
        <f>F222*E224</f>
        <v>0</v>
      </c>
    </row>
    <row r="225" spans="1:6" x14ac:dyDescent="0.2">
      <c r="A225" s="101"/>
      <c r="B225" s="69"/>
      <c r="C225" s="102"/>
      <c r="D225" s="103"/>
      <c r="E225" s="104"/>
      <c r="F225" s="73"/>
    </row>
    <row r="226" spans="1:6" x14ac:dyDescent="0.2">
      <c r="A226" s="66">
        <v>8.3000000000000007</v>
      </c>
      <c r="B226" s="50" t="s">
        <v>650</v>
      </c>
      <c r="C226" s="107" t="s">
        <v>648</v>
      </c>
      <c r="D226" s="103">
        <v>1</v>
      </c>
      <c r="E226" s="104">
        <v>40000</v>
      </c>
      <c r="F226" s="73">
        <f>E226*D226</f>
        <v>40000</v>
      </c>
    </row>
    <row r="227" spans="1:6" x14ac:dyDescent="0.2">
      <c r="A227" s="101"/>
      <c r="B227" s="78"/>
      <c r="C227" s="109"/>
      <c r="D227" s="110"/>
      <c r="E227" s="104"/>
      <c r="F227" s="73"/>
    </row>
    <row r="228" spans="1:6" x14ac:dyDescent="0.2">
      <c r="A228" s="101">
        <v>8.4</v>
      </c>
      <c r="B228" s="78" t="s">
        <v>649</v>
      </c>
      <c r="C228" s="107" t="s">
        <v>648</v>
      </c>
      <c r="D228" s="108" t="s">
        <v>574</v>
      </c>
      <c r="E228" s="558"/>
      <c r="F228" s="73">
        <f>F226*E228</f>
        <v>0</v>
      </c>
    </row>
    <row r="229" spans="1:6" x14ac:dyDescent="0.2">
      <c r="A229" s="101"/>
      <c r="B229" s="69"/>
      <c r="C229" s="102"/>
      <c r="D229" s="103"/>
      <c r="E229" s="104"/>
      <c r="F229" s="73"/>
    </row>
    <row r="230" spans="1:6" x14ac:dyDescent="0.2">
      <c r="A230" s="66">
        <v>8.5</v>
      </c>
      <c r="B230" s="50" t="s">
        <v>651</v>
      </c>
      <c r="C230" s="107" t="s">
        <v>648</v>
      </c>
      <c r="D230" s="103">
        <v>1</v>
      </c>
      <c r="E230" s="104">
        <v>15000</v>
      </c>
      <c r="F230" s="73">
        <f>E230*D230</f>
        <v>15000</v>
      </c>
    </row>
    <row r="231" spans="1:6" x14ac:dyDescent="0.2">
      <c r="A231" s="101"/>
      <c r="B231" s="78"/>
      <c r="C231" s="109"/>
      <c r="D231" s="110"/>
      <c r="E231" s="104"/>
      <c r="F231" s="73"/>
    </row>
    <row r="232" spans="1:6" x14ac:dyDescent="0.2">
      <c r="A232" s="101">
        <v>8.6</v>
      </c>
      <c r="B232" s="78" t="s">
        <v>649</v>
      </c>
      <c r="C232" s="107" t="s">
        <v>648</v>
      </c>
      <c r="D232" s="108" t="s">
        <v>574</v>
      </c>
      <c r="E232" s="558"/>
      <c r="F232" s="73">
        <f>F230*E232</f>
        <v>0</v>
      </c>
    </row>
    <row r="233" spans="1:6" x14ac:dyDescent="0.2">
      <c r="A233" s="101"/>
      <c r="B233" s="69"/>
      <c r="C233" s="107"/>
      <c r="D233" s="108"/>
      <c r="E233" s="133"/>
      <c r="F233" s="73"/>
    </row>
    <row r="234" spans="1:6" x14ac:dyDescent="0.2">
      <c r="A234" s="66">
        <v>8.6999999999999993</v>
      </c>
      <c r="B234" s="50" t="s">
        <v>652</v>
      </c>
      <c r="C234" s="107" t="s">
        <v>648</v>
      </c>
      <c r="D234" s="103">
        <v>1</v>
      </c>
      <c r="E234" s="104">
        <v>2500</v>
      </c>
      <c r="F234" s="73">
        <f>E234*D234</f>
        <v>2500</v>
      </c>
    </row>
    <row r="235" spans="1:6" x14ac:dyDescent="0.2">
      <c r="A235" s="101"/>
      <c r="B235" s="78"/>
      <c r="C235" s="109"/>
      <c r="D235" s="110"/>
      <c r="E235" s="104"/>
      <c r="F235" s="73"/>
    </row>
    <row r="236" spans="1:6" x14ac:dyDescent="0.2">
      <c r="A236" s="101">
        <v>8.8000000000000007</v>
      </c>
      <c r="B236" s="78" t="s">
        <v>649</v>
      </c>
      <c r="C236" s="107" t="s">
        <v>648</v>
      </c>
      <c r="D236" s="108" t="s">
        <v>574</v>
      </c>
      <c r="E236" s="558"/>
      <c r="F236" s="73">
        <f>F234*E236</f>
        <v>0</v>
      </c>
    </row>
    <row r="237" spans="1:6" x14ac:dyDescent="0.2">
      <c r="A237" s="64"/>
      <c r="B237" s="62"/>
      <c r="C237" s="74"/>
      <c r="D237" s="111"/>
      <c r="E237" s="63"/>
      <c r="F237" s="112"/>
    </row>
    <row r="238" spans="1:6" x14ac:dyDescent="0.2">
      <c r="A238" s="113"/>
      <c r="B238" s="114"/>
      <c r="C238" s="115"/>
      <c r="D238" s="116"/>
      <c r="E238" s="117"/>
      <c r="F238" s="118"/>
    </row>
    <row r="239" spans="1:6" x14ac:dyDescent="0.2">
      <c r="A239" s="119"/>
      <c r="B239" s="120" t="s">
        <v>653</v>
      </c>
      <c r="C239" s="121"/>
      <c r="D239" s="122"/>
      <c r="E239" s="123"/>
      <c r="F239" s="124">
        <f>SUM(F197:F237)</f>
        <v>67500</v>
      </c>
    </row>
    <row r="240" spans="1:6" x14ac:dyDescent="0.2">
      <c r="A240" s="125"/>
      <c r="B240" s="126"/>
      <c r="C240" s="127"/>
      <c r="D240" s="128"/>
      <c r="E240" s="129"/>
      <c r="F240" s="130"/>
    </row>
    <row r="241" spans="1:6" x14ac:dyDescent="0.25">
      <c r="A241" s="592" t="s">
        <v>580</v>
      </c>
      <c r="B241" s="594" t="s">
        <v>1</v>
      </c>
      <c r="C241" s="594" t="s">
        <v>2</v>
      </c>
      <c r="D241" s="594" t="s">
        <v>581</v>
      </c>
      <c r="E241" s="594" t="s">
        <v>4</v>
      </c>
      <c r="F241" s="596" t="s">
        <v>5</v>
      </c>
    </row>
    <row r="242" spans="1:6" x14ac:dyDescent="0.25">
      <c r="A242" s="593"/>
      <c r="B242" s="595"/>
      <c r="C242" s="595"/>
      <c r="D242" s="595"/>
      <c r="E242" s="595"/>
      <c r="F242" s="597"/>
    </row>
    <row r="243" spans="1:6" x14ac:dyDescent="0.2">
      <c r="A243" s="54"/>
      <c r="B243" s="55"/>
      <c r="C243" s="56"/>
      <c r="D243" s="57"/>
      <c r="E243" s="57"/>
      <c r="F243" s="58"/>
    </row>
    <row r="244" spans="1:6" x14ac:dyDescent="0.2">
      <c r="A244" s="59"/>
      <c r="B244" s="131" t="s">
        <v>655</v>
      </c>
      <c r="C244" s="60"/>
      <c r="D244" s="61"/>
      <c r="E244" s="62"/>
      <c r="F244" s="63"/>
    </row>
    <row r="245" spans="1:6" x14ac:dyDescent="0.2">
      <c r="A245" s="64"/>
      <c r="B245" s="65"/>
      <c r="C245" s="60"/>
      <c r="D245" s="61"/>
      <c r="E245" s="62"/>
      <c r="F245" s="63"/>
    </row>
    <row r="246" spans="1:6" x14ac:dyDescent="0.2">
      <c r="A246" s="66">
        <v>1</v>
      </c>
      <c r="B246" s="67" t="s">
        <v>609</v>
      </c>
      <c r="C246" s="60"/>
      <c r="D246" s="61"/>
      <c r="E246" s="68"/>
      <c r="F246" s="63"/>
    </row>
    <row r="247" spans="1:6" x14ac:dyDescent="0.2">
      <c r="A247" s="66"/>
      <c r="B247" s="67"/>
      <c r="C247" s="60"/>
      <c r="D247" s="61"/>
      <c r="E247" s="68"/>
      <c r="F247" s="63"/>
    </row>
    <row r="248" spans="1:6" ht="38.25" x14ac:dyDescent="0.2">
      <c r="A248" s="66"/>
      <c r="B248" s="69" t="s">
        <v>610</v>
      </c>
      <c r="C248" s="60"/>
      <c r="D248" s="61"/>
      <c r="E248" s="68"/>
      <c r="F248" s="63"/>
    </row>
    <row r="249" spans="1:6" x14ac:dyDescent="0.2">
      <c r="A249" s="66"/>
      <c r="B249" s="69"/>
      <c r="C249" s="60"/>
      <c r="D249" s="61"/>
      <c r="E249" s="68"/>
      <c r="F249" s="70"/>
    </row>
    <row r="250" spans="1:6" x14ac:dyDescent="0.2">
      <c r="A250" s="66">
        <f>A246+0.1</f>
        <v>1.1000000000000001</v>
      </c>
      <c r="B250" s="69" t="s">
        <v>611</v>
      </c>
      <c r="C250" s="71" t="s">
        <v>71</v>
      </c>
      <c r="D250" s="72">
        <v>80</v>
      </c>
      <c r="E250" s="549"/>
      <c r="F250" s="73">
        <f>D250*E250</f>
        <v>0</v>
      </c>
    </row>
    <row r="251" spans="1:6" x14ac:dyDescent="0.2">
      <c r="A251" s="66"/>
      <c r="B251" s="69"/>
      <c r="C251" s="71"/>
      <c r="D251" s="72"/>
      <c r="E251" s="549"/>
      <c r="F251" s="73"/>
    </row>
    <row r="252" spans="1:6" x14ac:dyDescent="0.2">
      <c r="A252" s="66">
        <f>A250+0.1</f>
        <v>1.2000000000000002</v>
      </c>
      <c r="B252" s="69" t="s">
        <v>612</v>
      </c>
      <c r="C252" s="71" t="s">
        <v>71</v>
      </c>
      <c r="D252" s="72">
        <v>80</v>
      </c>
      <c r="E252" s="549"/>
      <c r="F252" s="73">
        <f>D252*E252</f>
        <v>0</v>
      </c>
    </row>
    <row r="253" spans="1:6" x14ac:dyDescent="0.2">
      <c r="A253" s="66"/>
      <c r="B253" s="69"/>
      <c r="C253" s="71"/>
      <c r="D253" s="72"/>
      <c r="E253" s="549"/>
      <c r="F253" s="73"/>
    </row>
    <row r="254" spans="1:6" x14ac:dyDescent="0.2">
      <c r="A254" s="66">
        <v>2</v>
      </c>
      <c r="B254" s="67" t="s">
        <v>613</v>
      </c>
      <c r="C254" s="71"/>
      <c r="D254" s="72"/>
      <c r="E254" s="550"/>
      <c r="F254" s="73"/>
    </row>
    <row r="255" spans="1:6" x14ac:dyDescent="0.2">
      <c r="A255" s="66"/>
      <c r="B255" s="67"/>
      <c r="C255" s="71"/>
      <c r="D255" s="72"/>
      <c r="E255" s="550"/>
      <c r="F255" s="73"/>
    </row>
    <row r="256" spans="1:6" ht="25.5" x14ac:dyDescent="0.2">
      <c r="A256" s="66"/>
      <c r="B256" s="69" t="s">
        <v>614</v>
      </c>
      <c r="C256" s="71"/>
      <c r="D256" s="72"/>
      <c r="E256" s="550"/>
      <c r="F256" s="73"/>
    </row>
    <row r="257" spans="1:6" x14ac:dyDescent="0.2">
      <c r="A257" s="66"/>
      <c r="B257" s="69"/>
      <c r="C257" s="71"/>
      <c r="D257" s="72"/>
      <c r="E257" s="550"/>
      <c r="F257" s="73"/>
    </row>
    <row r="258" spans="1:6" ht="25.5" x14ac:dyDescent="0.2">
      <c r="A258" s="66">
        <f>A254+0.1</f>
        <v>2.1</v>
      </c>
      <c r="B258" s="69" t="s">
        <v>615</v>
      </c>
      <c r="C258" s="71" t="s">
        <v>616</v>
      </c>
      <c r="D258" s="72">
        <v>10</v>
      </c>
      <c r="E258" s="549"/>
      <c r="F258" s="73">
        <f>D258*E258</f>
        <v>0</v>
      </c>
    </row>
    <row r="259" spans="1:6" x14ac:dyDescent="0.2">
      <c r="A259" s="66"/>
      <c r="B259" s="69"/>
      <c r="C259" s="71"/>
      <c r="D259" s="72"/>
      <c r="E259" s="551"/>
      <c r="F259" s="73"/>
    </row>
    <row r="260" spans="1:6" x14ac:dyDescent="0.2">
      <c r="A260" s="66"/>
      <c r="B260" s="69" t="s">
        <v>617</v>
      </c>
      <c r="C260" s="71"/>
      <c r="D260" s="72"/>
      <c r="E260" s="551"/>
      <c r="F260" s="73"/>
    </row>
    <row r="261" spans="1:6" x14ac:dyDescent="0.2">
      <c r="A261" s="66"/>
      <c r="B261" s="69"/>
      <c r="C261" s="71"/>
      <c r="D261" s="72"/>
      <c r="E261" s="551"/>
      <c r="F261" s="73"/>
    </row>
    <row r="262" spans="1:6" x14ac:dyDescent="0.2">
      <c r="A262" s="66">
        <f>A258+0.1</f>
        <v>2.2000000000000002</v>
      </c>
      <c r="B262" s="69" t="s">
        <v>618</v>
      </c>
      <c r="C262" s="71" t="s">
        <v>616</v>
      </c>
      <c r="D262" s="72">
        <v>5</v>
      </c>
      <c r="E262" s="549"/>
      <c r="F262" s="73">
        <f>D262*E262</f>
        <v>0</v>
      </c>
    </row>
    <row r="263" spans="1:6" x14ac:dyDescent="0.2">
      <c r="A263" s="66">
        <f>A262+0.1</f>
        <v>2.3000000000000003</v>
      </c>
      <c r="B263" s="69" t="s">
        <v>619</v>
      </c>
      <c r="C263" s="71" t="s">
        <v>616</v>
      </c>
      <c r="D263" s="72">
        <v>5</v>
      </c>
      <c r="E263" s="549"/>
      <c r="F263" s="73">
        <f>D263*E263</f>
        <v>0</v>
      </c>
    </row>
    <row r="264" spans="1:6" x14ac:dyDescent="0.2">
      <c r="A264" s="66"/>
      <c r="B264" s="62"/>
      <c r="C264" s="74"/>
      <c r="D264" s="75"/>
      <c r="E264" s="550"/>
      <c r="F264" s="73"/>
    </row>
    <row r="265" spans="1:6" x14ac:dyDescent="0.2">
      <c r="A265" s="66">
        <v>3</v>
      </c>
      <c r="B265" s="67" t="s">
        <v>620</v>
      </c>
      <c r="C265" s="71"/>
      <c r="D265" s="72"/>
      <c r="E265" s="550"/>
      <c r="F265" s="73"/>
    </row>
    <row r="266" spans="1:6" x14ac:dyDescent="0.2">
      <c r="A266" s="66"/>
      <c r="B266" s="67"/>
      <c r="C266" s="71"/>
      <c r="D266" s="72"/>
      <c r="E266" s="550"/>
      <c r="F266" s="73"/>
    </row>
    <row r="267" spans="1:6" ht="38.25" x14ac:dyDescent="0.2">
      <c r="A267" s="66"/>
      <c r="B267" s="69" t="s">
        <v>621</v>
      </c>
      <c r="C267" s="71"/>
      <c r="D267" s="72"/>
      <c r="E267" s="550"/>
      <c r="F267" s="73"/>
    </row>
    <row r="268" spans="1:6" x14ac:dyDescent="0.2">
      <c r="A268" s="66"/>
      <c r="B268" s="69"/>
      <c r="C268" s="71"/>
      <c r="D268" s="72"/>
      <c r="E268" s="550"/>
      <c r="F268" s="73"/>
    </row>
    <row r="269" spans="1:6" x14ac:dyDescent="0.2">
      <c r="A269" s="66">
        <f>A265+0.1</f>
        <v>3.1</v>
      </c>
      <c r="B269" s="69" t="s">
        <v>622</v>
      </c>
      <c r="C269" s="71" t="s">
        <v>71</v>
      </c>
      <c r="D269" s="72">
        <v>200</v>
      </c>
      <c r="E269" s="549"/>
      <c r="F269" s="73">
        <f>D269*E269</f>
        <v>0</v>
      </c>
    </row>
    <row r="270" spans="1:6" x14ac:dyDescent="0.2">
      <c r="A270" s="66"/>
      <c r="B270" s="69"/>
      <c r="C270" s="71"/>
      <c r="D270" s="72"/>
      <c r="E270" s="549"/>
      <c r="F270" s="73"/>
    </row>
    <row r="271" spans="1:6" x14ac:dyDescent="0.2">
      <c r="A271" s="66">
        <f>A269+0.1</f>
        <v>3.2</v>
      </c>
      <c r="B271" s="69" t="s">
        <v>623</v>
      </c>
      <c r="C271" s="71" t="s">
        <v>71</v>
      </c>
      <c r="D271" s="72">
        <v>100</v>
      </c>
      <c r="E271" s="549"/>
      <c r="F271" s="73">
        <f>D271*E271</f>
        <v>0</v>
      </c>
    </row>
    <row r="272" spans="1:6" x14ac:dyDescent="0.2">
      <c r="A272" s="66"/>
      <c r="B272" s="69"/>
      <c r="C272" s="71"/>
      <c r="D272" s="72"/>
      <c r="E272" s="549"/>
      <c r="F272" s="73"/>
    </row>
    <row r="273" spans="1:6" x14ac:dyDescent="0.2">
      <c r="A273" s="66">
        <f>A271+0.1</f>
        <v>3.3000000000000003</v>
      </c>
      <c r="B273" s="69" t="s">
        <v>624</v>
      </c>
      <c r="C273" s="71" t="s">
        <v>71</v>
      </c>
      <c r="D273" s="72">
        <v>40</v>
      </c>
      <c r="E273" s="549"/>
      <c r="F273" s="73">
        <f>D273*E273</f>
        <v>0</v>
      </c>
    </row>
    <row r="274" spans="1:6" x14ac:dyDescent="0.2">
      <c r="A274" s="66"/>
      <c r="B274" s="69"/>
      <c r="C274" s="71"/>
      <c r="D274" s="72"/>
      <c r="E274" s="549"/>
      <c r="F274" s="73"/>
    </row>
    <row r="275" spans="1:6" x14ac:dyDescent="0.2">
      <c r="A275" s="66">
        <f>A273+0.1</f>
        <v>3.4000000000000004</v>
      </c>
      <c r="B275" s="69" t="s">
        <v>625</v>
      </c>
      <c r="C275" s="71" t="s">
        <v>71</v>
      </c>
      <c r="D275" s="72">
        <v>150</v>
      </c>
      <c r="E275" s="549"/>
      <c r="F275" s="73">
        <f>D275*E275</f>
        <v>0</v>
      </c>
    </row>
    <row r="276" spans="1:6" x14ac:dyDescent="0.2">
      <c r="A276" s="66"/>
      <c r="B276" s="69"/>
      <c r="C276" s="71"/>
      <c r="D276" s="72"/>
      <c r="E276" s="549"/>
      <c r="F276" s="73"/>
    </row>
    <row r="277" spans="1:6" x14ac:dyDescent="0.2">
      <c r="A277" s="66">
        <f>A275+0.1</f>
        <v>3.5000000000000004</v>
      </c>
      <c r="B277" s="69" t="s">
        <v>626</v>
      </c>
      <c r="C277" s="71" t="s">
        <v>71</v>
      </c>
      <c r="D277" s="72">
        <v>20</v>
      </c>
      <c r="E277" s="549"/>
      <c r="F277" s="73">
        <f>D277*E277</f>
        <v>0</v>
      </c>
    </row>
    <row r="278" spans="1:6" x14ac:dyDescent="0.2">
      <c r="A278" s="66"/>
      <c r="B278" s="69"/>
      <c r="C278" s="71"/>
      <c r="D278" s="72"/>
      <c r="E278" s="552"/>
      <c r="F278" s="73"/>
    </row>
    <row r="279" spans="1:6" x14ac:dyDescent="0.2">
      <c r="A279" s="66">
        <v>4</v>
      </c>
      <c r="B279" s="77" t="s">
        <v>627</v>
      </c>
      <c r="C279" s="71"/>
      <c r="D279" s="72"/>
      <c r="E279" s="553"/>
      <c r="F279" s="73"/>
    </row>
    <row r="280" spans="1:6" x14ac:dyDescent="0.2">
      <c r="A280" s="66"/>
      <c r="B280" s="77"/>
      <c r="C280" s="71"/>
      <c r="D280" s="72"/>
      <c r="E280" s="553"/>
      <c r="F280" s="73"/>
    </row>
    <row r="281" spans="1:6" ht="38.25" x14ac:dyDescent="0.2">
      <c r="A281" s="66"/>
      <c r="B281" s="69" t="s">
        <v>628</v>
      </c>
      <c r="C281" s="71"/>
      <c r="D281" s="72"/>
      <c r="E281" s="553"/>
      <c r="F281" s="73"/>
    </row>
    <row r="282" spans="1:6" x14ac:dyDescent="0.2">
      <c r="A282" s="66"/>
      <c r="B282" s="78"/>
      <c r="C282" s="79"/>
      <c r="D282" s="80"/>
      <c r="E282" s="553"/>
      <c r="F282" s="73"/>
    </row>
    <row r="283" spans="1:6" ht="25.5" x14ac:dyDescent="0.2">
      <c r="A283" s="66">
        <f>A279+0.1</f>
        <v>4.0999999999999996</v>
      </c>
      <c r="B283" s="69" t="s">
        <v>629</v>
      </c>
      <c r="C283" s="71" t="s">
        <v>616</v>
      </c>
      <c r="D283" s="72">
        <v>6</v>
      </c>
      <c r="E283" s="549"/>
      <c r="F283" s="73">
        <f>D283*E283</f>
        <v>0</v>
      </c>
    </row>
    <row r="284" spans="1:6" x14ac:dyDescent="0.2">
      <c r="A284" s="66"/>
      <c r="B284" s="69"/>
      <c r="C284" s="71"/>
      <c r="D284" s="72"/>
      <c r="E284" s="549"/>
      <c r="F284" s="73"/>
    </row>
    <row r="285" spans="1:6" x14ac:dyDescent="0.2">
      <c r="A285" s="66">
        <f>A283+0.1</f>
        <v>4.1999999999999993</v>
      </c>
      <c r="B285" s="69" t="s">
        <v>630</v>
      </c>
      <c r="C285" s="71" t="s">
        <v>616</v>
      </c>
      <c r="D285" s="72">
        <v>4</v>
      </c>
      <c r="E285" s="549"/>
      <c r="F285" s="73">
        <f>D285*E285</f>
        <v>0</v>
      </c>
    </row>
    <row r="286" spans="1:6" x14ac:dyDescent="0.2">
      <c r="A286" s="66"/>
      <c r="B286" s="81"/>
      <c r="C286" s="82"/>
      <c r="D286" s="72"/>
      <c r="E286" s="549"/>
      <c r="F286" s="73"/>
    </row>
    <row r="287" spans="1:6" x14ac:dyDescent="0.2">
      <c r="A287" s="66">
        <v>5</v>
      </c>
      <c r="B287" s="77" t="s">
        <v>631</v>
      </c>
      <c r="C287" s="71"/>
      <c r="D287" s="72"/>
      <c r="E287" s="554"/>
      <c r="F287" s="73"/>
    </row>
    <row r="288" spans="1:6" x14ac:dyDescent="0.2">
      <c r="A288" s="66"/>
      <c r="B288" s="77"/>
      <c r="C288" s="71"/>
      <c r="D288" s="72"/>
      <c r="E288" s="554"/>
      <c r="F288" s="73"/>
    </row>
    <row r="289" spans="1:6" ht="38.25" x14ac:dyDescent="0.2">
      <c r="A289" s="66"/>
      <c r="B289" s="78" t="s">
        <v>632</v>
      </c>
      <c r="C289" s="71"/>
      <c r="D289" s="72"/>
      <c r="E289" s="554"/>
      <c r="F289" s="73"/>
    </row>
    <row r="290" spans="1:6" x14ac:dyDescent="0.2">
      <c r="A290" s="66"/>
      <c r="B290" s="78"/>
      <c r="C290" s="71"/>
      <c r="D290" s="72"/>
      <c r="E290" s="555"/>
      <c r="F290" s="73"/>
    </row>
    <row r="291" spans="1:6" ht="38.25" x14ac:dyDescent="0.25">
      <c r="A291" s="84">
        <f>A287+0.1</f>
        <v>5.0999999999999996</v>
      </c>
      <c r="B291" s="69" t="s">
        <v>633</v>
      </c>
      <c r="C291" s="71" t="s">
        <v>616</v>
      </c>
      <c r="D291" s="72">
        <v>4</v>
      </c>
      <c r="E291" s="549"/>
      <c r="F291" s="73">
        <f>D291*E291</f>
        <v>0</v>
      </c>
    </row>
    <row r="292" spans="1:6" x14ac:dyDescent="0.2">
      <c r="A292" s="66"/>
      <c r="B292" s="86"/>
      <c r="C292" s="82"/>
      <c r="D292" s="72"/>
      <c r="E292" s="76"/>
      <c r="F292" s="73"/>
    </row>
    <row r="293" spans="1:6" x14ac:dyDescent="0.2">
      <c r="A293" s="59"/>
      <c r="B293" s="584" t="s">
        <v>636</v>
      </c>
      <c r="C293" s="585"/>
      <c r="D293" s="585"/>
      <c r="E293" s="586"/>
      <c r="F293" s="89"/>
    </row>
    <row r="294" spans="1:6" x14ac:dyDescent="0.2">
      <c r="A294" s="59"/>
      <c r="B294" s="587"/>
      <c r="C294" s="588"/>
      <c r="D294" s="588"/>
      <c r="E294" s="589"/>
      <c r="F294" s="90">
        <f>SUM(F245:F292)</f>
        <v>0</v>
      </c>
    </row>
    <row r="295" spans="1:6" x14ac:dyDescent="0.25">
      <c r="A295" s="582" t="s">
        <v>580</v>
      </c>
      <c r="B295" s="582" t="s">
        <v>1</v>
      </c>
      <c r="C295" s="582" t="s">
        <v>2</v>
      </c>
      <c r="D295" s="582" t="s">
        <v>581</v>
      </c>
      <c r="E295" s="582" t="s">
        <v>4</v>
      </c>
      <c r="F295" s="599" t="s">
        <v>5</v>
      </c>
    </row>
    <row r="296" spans="1:6" x14ac:dyDescent="0.25">
      <c r="A296" s="598"/>
      <c r="B296" s="598"/>
      <c r="C296" s="598"/>
      <c r="D296" s="598"/>
      <c r="E296" s="598"/>
      <c r="F296" s="600"/>
    </row>
    <row r="297" spans="1:6" x14ac:dyDescent="0.2">
      <c r="A297" s="134"/>
      <c r="B297" s="77"/>
      <c r="C297" s="77"/>
      <c r="D297" s="77"/>
      <c r="E297" s="77"/>
      <c r="F297" s="135"/>
    </row>
    <row r="298" spans="1:6" x14ac:dyDescent="0.2">
      <c r="A298" s="134"/>
      <c r="B298" s="91" t="s">
        <v>637</v>
      </c>
      <c r="C298" s="43"/>
      <c r="D298" s="43"/>
      <c r="E298" s="136"/>
      <c r="F298" s="92">
        <f>F294</f>
        <v>0</v>
      </c>
    </row>
    <row r="299" spans="1:6" x14ac:dyDescent="0.2">
      <c r="A299" s="85"/>
      <c r="B299" s="86"/>
      <c r="C299" s="60"/>
      <c r="D299" s="72"/>
      <c r="E299" s="73"/>
      <c r="F299" s="73"/>
    </row>
    <row r="300" spans="1:6" ht="25.5" x14ac:dyDescent="0.25">
      <c r="A300" s="79">
        <f>A291+0.1</f>
        <v>5.1999999999999993</v>
      </c>
      <c r="B300" s="69" t="s">
        <v>634</v>
      </c>
      <c r="C300" s="71" t="s">
        <v>616</v>
      </c>
      <c r="D300" s="72">
        <v>6</v>
      </c>
      <c r="E300" s="549"/>
      <c r="F300" s="73">
        <f>D300*E300</f>
        <v>0</v>
      </c>
    </row>
    <row r="301" spans="1:6" x14ac:dyDescent="0.25">
      <c r="A301" s="79"/>
      <c r="B301" s="69"/>
      <c r="C301" s="71"/>
      <c r="D301" s="72"/>
      <c r="E301" s="549"/>
      <c r="F301" s="73"/>
    </row>
    <row r="302" spans="1:6" ht="25.5" x14ac:dyDescent="0.25">
      <c r="A302" s="79">
        <f>A300+0.1</f>
        <v>5.2999999999999989</v>
      </c>
      <c r="B302" s="87" t="s">
        <v>635</v>
      </c>
      <c r="C302" s="71" t="s">
        <v>616</v>
      </c>
      <c r="D302" s="72">
        <v>6</v>
      </c>
      <c r="E302" s="556"/>
      <c r="F302" s="73">
        <f>D302*E302</f>
        <v>0</v>
      </c>
    </row>
    <row r="303" spans="1:6" x14ac:dyDescent="0.2">
      <c r="A303" s="66"/>
      <c r="B303" s="77"/>
      <c r="C303" s="71"/>
      <c r="D303" s="72"/>
      <c r="E303" s="559"/>
      <c r="F303" s="73"/>
    </row>
    <row r="304" spans="1:6" x14ac:dyDescent="0.2">
      <c r="A304" s="66">
        <v>6</v>
      </c>
      <c r="B304" s="67" t="s">
        <v>638</v>
      </c>
      <c r="C304" s="60"/>
      <c r="D304" s="72"/>
      <c r="E304" s="560"/>
      <c r="F304" s="73"/>
    </row>
    <row r="305" spans="1:6" x14ac:dyDescent="0.2">
      <c r="A305" s="66"/>
      <c r="B305" s="67"/>
      <c r="C305" s="60"/>
      <c r="D305" s="72"/>
      <c r="E305" s="560"/>
      <c r="F305" s="73"/>
    </row>
    <row r="306" spans="1:6" ht="51" x14ac:dyDescent="0.2">
      <c r="A306" s="66"/>
      <c r="B306" s="78" t="s">
        <v>639</v>
      </c>
      <c r="C306" s="47"/>
      <c r="D306" s="80"/>
      <c r="E306" s="560"/>
      <c r="F306" s="73"/>
    </row>
    <row r="307" spans="1:6" x14ac:dyDescent="0.2">
      <c r="A307" s="64"/>
      <c r="B307" s="95"/>
      <c r="C307" s="74"/>
      <c r="D307" s="96"/>
      <c r="E307" s="561"/>
      <c r="F307" s="73"/>
    </row>
    <row r="308" spans="1:6" x14ac:dyDescent="0.25">
      <c r="A308" s="84">
        <v>6.1</v>
      </c>
      <c r="B308" s="69" t="s">
        <v>640</v>
      </c>
      <c r="C308" s="79" t="s">
        <v>616</v>
      </c>
      <c r="D308" s="80">
        <v>2</v>
      </c>
      <c r="E308" s="556"/>
      <c r="F308" s="73">
        <f>D308*E308</f>
        <v>0</v>
      </c>
    </row>
    <row r="309" spans="1:6" x14ac:dyDescent="0.2">
      <c r="A309" s="64"/>
      <c r="B309" s="98"/>
      <c r="C309" s="85"/>
      <c r="D309" s="99"/>
      <c r="E309" s="557"/>
      <c r="F309" s="73"/>
    </row>
    <row r="310" spans="1:6" x14ac:dyDescent="0.2">
      <c r="A310" s="66">
        <v>6.2</v>
      </c>
      <c r="B310" s="69" t="s">
        <v>641</v>
      </c>
      <c r="C310" s="85" t="s">
        <v>616</v>
      </c>
      <c r="D310" s="99">
        <v>4</v>
      </c>
      <c r="E310" s="557"/>
      <c r="F310" s="73">
        <f>D310*E310</f>
        <v>0</v>
      </c>
    </row>
    <row r="311" spans="1:6" x14ac:dyDescent="0.2">
      <c r="A311" s="66"/>
      <c r="B311" s="100"/>
      <c r="C311" s="85"/>
      <c r="D311" s="99"/>
      <c r="E311" s="557"/>
      <c r="F311" s="73"/>
    </row>
    <row r="312" spans="1:6" x14ac:dyDescent="0.2">
      <c r="A312" s="66">
        <v>7</v>
      </c>
      <c r="B312" s="67" t="s">
        <v>642</v>
      </c>
      <c r="C312" s="71"/>
      <c r="D312" s="72"/>
      <c r="E312" s="549"/>
      <c r="F312" s="73"/>
    </row>
    <row r="313" spans="1:6" x14ac:dyDescent="0.2">
      <c r="A313" s="66"/>
      <c r="B313" s="69"/>
      <c r="C313" s="71"/>
      <c r="D313" s="72"/>
      <c r="E313" s="549"/>
      <c r="F313" s="73"/>
    </row>
    <row r="314" spans="1:6" ht="25.5" x14ac:dyDescent="0.2">
      <c r="A314" s="66"/>
      <c r="B314" s="69" t="s">
        <v>643</v>
      </c>
      <c r="C314" s="71"/>
      <c r="D314" s="72"/>
      <c r="E314" s="549"/>
      <c r="F314" s="73"/>
    </row>
    <row r="315" spans="1:6" x14ac:dyDescent="0.2">
      <c r="A315" s="66"/>
      <c r="B315" s="67"/>
      <c r="C315" s="71"/>
      <c r="D315" s="72"/>
      <c r="E315" s="549"/>
      <c r="F315" s="73"/>
    </row>
    <row r="316" spans="1:6" x14ac:dyDescent="0.2">
      <c r="A316" s="66">
        <v>7.1</v>
      </c>
      <c r="B316" s="69" t="s">
        <v>644</v>
      </c>
      <c r="C316" s="71" t="s">
        <v>616</v>
      </c>
      <c r="D316" s="72">
        <v>1</v>
      </c>
      <c r="E316" s="549"/>
      <c r="F316" s="73">
        <f>D316*E316</f>
        <v>0</v>
      </c>
    </row>
    <row r="317" spans="1:6" x14ac:dyDescent="0.2">
      <c r="A317" s="66"/>
      <c r="B317" s="69"/>
      <c r="C317" s="71"/>
      <c r="D317" s="72"/>
      <c r="E317" s="549"/>
      <c r="F317" s="73"/>
    </row>
    <row r="318" spans="1:6" x14ac:dyDescent="0.2">
      <c r="A318" s="66">
        <v>7.2</v>
      </c>
      <c r="B318" s="69" t="s">
        <v>645</v>
      </c>
      <c r="C318" s="71" t="s">
        <v>616</v>
      </c>
      <c r="D318" s="72">
        <v>1</v>
      </c>
      <c r="E318" s="549"/>
      <c r="F318" s="73">
        <f>D318*E318</f>
        <v>0</v>
      </c>
    </row>
    <row r="319" spans="1:6" x14ac:dyDescent="0.2">
      <c r="A319" s="101"/>
      <c r="B319" s="69"/>
      <c r="C319" s="102"/>
      <c r="D319" s="103"/>
      <c r="E319" s="104"/>
      <c r="F319" s="73"/>
    </row>
    <row r="320" spans="1:6" x14ac:dyDescent="0.2">
      <c r="A320" s="59">
        <v>8</v>
      </c>
      <c r="B320" s="105" t="s">
        <v>646</v>
      </c>
      <c r="C320" s="74"/>
      <c r="D320" s="62"/>
      <c r="E320" s="62"/>
      <c r="F320" s="63"/>
    </row>
    <row r="321" spans="1:6" x14ac:dyDescent="0.2">
      <c r="A321" s="64"/>
      <c r="B321" s="106"/>
      <c r="C321" s="60"/>
      <c r="D321" s="61"/>
      <c r="E321" s="62"/>
      <c r="F321" s="63"/>
    </row>
    <row r="322" spans="1:6" x14ac:dyDescent="0.2">
      <c r="A322" s="66">
        <v>8.1</v>
      </c>
      <c r="B322" s="78" t="s">
        <v>647</v>
      </c>
      <c r="C322" s="107" t="s">
        <v>648</v>
      </c>
      <c r="D322" s="108">
        <v>1</v>
      </c>
      <c r="E322" s="104">
        <v>10000</v>
      </c>
      <c r="F322" s="73">
        <f>E322</f>
        <v>10000</v>
      </c>
    </row>
    <row r="323" spans="1:6" x14ac:dyDescent="0.2">
      <c r="A323" s="101"/>
      <c r="B323" s="78"/>
      <c r="C323" s="109"/>
      <c r="D323" s="110"/>
      <c r="E323" s="104"/>
      <c r="F323" s="73"/>
    </row>
    <row r="324" spans="1:6" x14ac:dyDescent="0.2">
      <c r="A324" s="101">
        <v>8.1999999999999993</v>
      </c>
      <c r="B324" s="78" t="s">
        <v>649</v>
      </c>
      <c r="C324" s="107" t="s">
        <v>648</v>
      </c>
      <c r="D324" s="108" t="s">
        <v>574</v>
      </c>
      <c r="E324" s="558"/>
      <c r="F324" s="73">
        <f>F322*E324</f>
        <v>0</v>
      </c>
    </row>
    <row r="325" spans="1:6" x14ac:dyDescent="0.2">
      <c r="A325" s="101"/>
      <c r="B325" s="69"/>
      <c r="C325" s="102"/>
      <c r="D325" s="103"/>
      <c r="E325" s="104"/>
      <c r="F325" s="73"/>
    </row>
    <row r="326" spans="1:6" x14ac:dyDescent="0.2">
      <c r="A326" s="66">
        <v>8.3000000000000007</v>
      </c>
      <c r="B326" s="50" t="s">
        <v>650</v>
      </c>
      <c r="C326" s="107" t="s">
        <v>648</v>
      </c>
      <c r="D326" s="103">
        <v>1</v>
      </c>
      <c r="E326" s="104">
        <v>40000</v>
      </c>
      <c r="F326" s="73">
        <f>E326*D326</f>
        <v>40000</v>
      </c>
    </row>
    <row r="327" spans="1:6" x14ac:dyDescent="0.2">
      <c r="A327" s="101"/>
      <c r="B327" s="78"/>
      <c r="C327" s="109"/>
      <c r="D327" s="110"/>
      <c r="E327" s="104"/>
      <c r="F327" s="73"/>
    </row>
    <row r="328" spans="1:6" x14ac:dyDescent="0.2">
      <c r="A328" s="101">
        <v>8.4</v>
      </c>
      <c r="B328" s="78" t="s">
        <v>649</v>
      </c>
      <c r="C328" s="107" t="s">
        <v>648</v>
      </c>
      <c r="D328" s="108" t="s">
        <v>574</v>
      </c>
      <c r="E328" s="558"/>
      <c r="F328" s="73">
        <f>F326*E328</f>
        <v>0</v>
      </c>
    </row>
    <row r="329" spans="1:6" x14ac:dyDescent="0.2">
      <c r="A329" s="101"/>
      <c r="B329" s="69"/>
      <c r="C329" s="102"/>
      <c r="D329" s="103"/>
      <c r="E329" s="104"/>
      <c r="F329" s="73"/>
    </row>
    <row r="330" spans="1:6" x14ac:dyDescent="0.2">
      <c r="A330" s="66">
        <v>8.5</v>
      </c>
      <c r="B330" s="50" t="s">
        <v>651</v>
      </c>
      <c r="C330" s="107" t="s">
        <v>648</v>
      </c>
      <c r="D330" s="103">
        <v>1</v>
      </c>
      <c r="E330" s="104">
        <v>10000</v>
      </c>
      <c r="F330" s="73">
        <f>E330*D330</f>
        <v>10000</v>
      </c>
    </row>
    <row r="331" spans="1:6" x14ac:dyDescent="0.2">
      <c r="A331" s="101"/>
      <c r="B331" s="78"/>
      <c r="C331" s="109"/>
      <c r="D331" s="110"/>
      <c r="E331" s="104"/>
      <c r="F331" s="73"/>
    </row>
    <row r="332" spans="1:6" x14ac:dyDescent="0.2">
      <c r="A332" s="101">
        <v>8.6</v>
      </c>
      <c r="B332" s="78" t="s">
        <v>649</v>
      </c>
      <c r="C332" s="107" t="s">
        <v>648</v>
      </c>
      <c r="D332" s="108" t="s">
        <v>574</v>
      </c>
      <c r="E332" s="558"/>
      <c r="F332" s="73">
        <f>F330*E332</f>
        <v>0</v>
      </c>
    </row>
    <row r="333" spans="1:6" x14ac:dyDescent="0.2">
      <c r="A333" s="101"/>
      <c r="B333" s="50"/>
      <c r="C333" s="107"/>
      <c r="D333" s="103"/>
      <c r="E333" s="104"/>
      <c r="F333" s="73"/>
    </row>
    <row r="334" spans="1:6" x14ac:dyDescent="0.2">
      <c r="A334" s="66">
        <v>8.6999999999999993</v>
      </c>
      <c r="B334" s="50" t="s">
        <v>652</v>
      </c>
      <c r="C334" s="107" t="s">
        <v>648</v>
      </c>
      <c r="D334" s="103">
        <v>1</v>
      </c>
      <c r="E334" s="104">
        <v>1500</v>
      </c>
      <c r="F334" s="73">
        <f>E334*D334</f>
        <v>1500</v>
      </c>
    </row>
    <row r="335" spans="1:6" x14ac:dyDescent="0.2">
      <c r="A335" s="101"/>
      <c r="B335" s="78"/>
      <c r="C335" s="109"/>
      <c r="D335" s="110"/>
      <c r="E335" s="104"/>
      <c r="F335" s="73"/>
    </row>
    <row r="336" spans="1:6" x14ac:dyDescent="0.2">
      <c r="A336" s="101">
        <v>8.8000000000000007</v>
      </c>
      <c r="B336" s="78" t="s">
        <v>649</v>
      </c>
      <c r="C336" s="107" t="s">
        <v>648</v>
      </c>
      <c r="D336" s="108" t="s">
        <v>574</v>
      </c>
      <c r="E336" s="558"/>
      <c r="F336" s="73">
        <f>F334*E336</f>
        <v>0</v>
      </c>
    </row>
    <row r="337" spans="1:6" x14ac:dyDescent="0.2">
      <c r="A337" s="64"/>
      <c r="B337" s="62"/>
      <c r="C337" s="74"/>
      <c r="D337" s="111"/>
      <c r="E337" s="63"/>
      <c r="F337" s="112"/>
    </row>
    <row r="338" spans="1:6" x14ac:dyDescent="0.2">
      <c r="A338" s="113"/>
      <c r="B338" s="114"/>
      <c r="C338" s="115"/>
      <c r="D338" s="116"/>
      <c r="E338" s="117"/>
      <c r="F338" s="118"/>
    </row>
    <row r="339" spans="1:6" x14ac:dyDescent="0.2">
      <c r="A339" s="119"/>
      <c r="B339" s="120" t="s">
        <v>653</v>
      </c>
      <c r="C339" s="121"/>
      <c r="D339" s="122"/>
      <c r="E339" s="123"/>
      <c r="F339" s="124">
        <f>SUM(F297:F337)</f>
        <v>61500</v>
      </c>
    </row>
    <row r="340" spans="1:6" x14ac:dyDescent="0.2">
      <c r="A340" s="125"/>
      <c r="B340" s="126"/>
      <c r="C340" s="127"/>
      <c r="D340" s="128"/>
      <c r="E340" s="129"/>
      <c r="F340" s="130"/>
    </row>
    <row r="341" spans="1:6" x14ac:dyDescent="0.25">
      <c r="A341" s="582" t="s">
        <v>580</v>
      </c>
      <c r="B341" s="582" t="s">
        <v>1</v>
      </c>
      <c r="C341" s="582" t="s">
        <v>2</v>
      </c>
      <c r="D341" s="582" t="s">
        <v>581</v>
      </c>
      <c r="E341" s="582" t="s">
        <v>4</v>
      </c>
      <c r="F341" s="599" t="s">
        <v>5</v>
      </c>
    </row>
    <row r="342" spans="1:6" x14ac:dyDescent="0.25">
      <c r="A342" s="598"/>
      <c r="B342" s="598"/>
      <c r="C342" s="598"/>
      <c r="D342" s="598"/>
      <c r="E342" s="598"/>
      <c r="F342" s="600"/>
    </row>
    <row r="343" spans="1:6" x14ac:dyDescent="0.25">
      <c r="A343" s="137"/>
      <c r="B343" s="137"/>
      <c r="C343" s="137"/>
      <c r="D343" s="137"/>
      <c r="E343" s="137"/>
      <c r="F343" s="138"/>
    </row>
    <row r="344" spans="1:6" x14ac:dyDescent="0.2">
      <c r="A344" s="134">
        <v>5</v>
      </c>
      <c r="B344" s="139" t="s">
        <v>656</v>
      </c>
      <c r="C344" s="85"/>
      <c r="D344" s="85"/>
      <c r="E344" s="140"/>
      <c r="F344" s="141"/>
    </row>
    <row r="345" spans="1:6" x14ac:dyDescent="0.2">
      <c r="A345" s="85"/>
      <c r="B345" s="67"/>
      <c r="C345" s="60"/>
      <c r="D345" s="61"/>
      <c r="E345" s="142"/>
      <c r="F345" s="141"/>
    </row>
    <row r="346" spans="1:6" ht="38.25" x14ac:dyDescent="0.2">
      <c r="A346" s="85"/>
      <c r="B346" s="78" t="s">
        <v>632</v>
      </c>
      <c r="C346" s="60"/>
      <c r="D346" s="61"/>
      <c r="E346" s="142"/>
      <c r="F346" s="141"/>
    </row>
    <row r="347" spans="1:6" x14ac:dyDescent="0.2">
      <c r="A347" s="85"/>
      <c r="B347" s="69"/>
      <c r="C347" s="60"/>
      <c r="D347" s="61"/>
      <c r="E347" s="142"/>
      <c r="F347" s="140"/>
    </row>
    <row r="348" spans="1:6" ht="84.6" customHeight="1" x14ac:dyDescent="0.2">
      <c r="A348" s="66">
        <v>1.1000000000000001</v>
      </c>
      <c r="B348" s="69" t="s">
        <v>657</v>
      </c>
      <c r="C348" s="71" t="s">
        <v>74</v>
      </c>
      <c r="D348" s="72">
        <v>6</v>
      </c>
      <c r="E348" s="549"/>
      <c r="F348" s="73">
        <f>D348*E348</f>
        <v>0</v>
      </c>
    </row>
    <row r="349" spans="1:6" ht="13.5" customHeight="1" x14ac:dyDescent="0.2">
      <c r="A349" s="66"/>
      <c r="B349" s="143"/>
      <c r="C349" s="71"/>
      <c r="D349" s="72"/>
      <c r="E349" s="550"/>
      <c r="F349" s="144"/>
    </row>
    <row r="350" spans="1:6" ht="38.25" x14ac:dyDescent="0.2">
      <c r="A350" s="66">
        <v>1.2</v>
      </c>
      <c r="B350" s="145" t="s">
        <v>658</v>
      </c>
      <c r="C350" s="71" t="s">
        <v>74</v>
      </c>
      <c r="D350" s="72">
        <v>8</v>
      </c>
      <c r="E350" s="549"/>
      <c r="F350" s="73">
        <f>D350*E350</f>
        <v>0</v>
      </c>
    </row>
    <row r="351" spans="1:6" x14ac:dyDescent="0.2">
      <c r="A351" s="66"/>
      <c r="B351" s="146"/>
      <c r="C351" s="71"/>
      <c r="D351" s="72"/>
      <c r="E351" s="550"/>
      <c r="F351" s="147"/>
    </row>
    <row r="352" spans="1:6" ht="38.25" x14ac:dyDescent="0.2">
      <c r="A352" s="66"/>
      <c r="B352" s="69" t="s">
        <v>659</v>
      </c>
      <c r="C352" s="71" t="s">
        <v>648</v>
      </c>
      <c r="D352" s="72">
        <v>1</v>
      </c>
      <c r="E352" s="148">
        <v>15000</v>
      </c>
      <c r="F352" s="147">
        <f>E352*D352</f>
        <v>15000</v>
      </c>
    </row>
    <row r="353" spans="1:6" x14ac:dyDescent="0.2">
      <c r="A353" s="66"/>
      <c r="B353" s="69"/>
      <c r="C353" s="71"/>
      <c r="D353" s="72"/>
      <c r="E353" s="550"/>
      <c r="F353" s="147"/>
    </row>
    <row r="354" spans="1:6" ht="38.25" x14ac:dyDescent="0.2">
      <c r="A354" s="66"/>
      <c r="B354" s="69" t="s">
        <v>621</v>
      </c>
      <c r="C354" s="71"/>
      <c r="D354" s="72"/>
      <c r="E354" s="550"/>
      <c r="F354" s="147"/>
    </row>
    <row r="355" spans="1:6" x14ac:dyDescent="0.2">
      <c r="A355" s="66"/>
      <c r="B355" s="69"/>
      <c r="C355" s="71"/>
      <c r="D355" s="72"/>
      <c r="E355" s="550"/>
      <c r="F355" s="147"/>
    </row>
    <row r="356" spans="1:6" x14ac:dyDescent="0.2">
      <c r="A356" s="66">
        <v>1.3</v>
      </c>
      <c r="B356" s="69" t="s">
        <v>660</v>
      </c>
      <c r="C356" s="71" t="s">
        <v>71</v>
      </c>
      <c r="D356" s="72">
        <v>80</v>
      </c>
      <c r="E356" s="549"/>
      <c r="F356" s="73">
        <f>D356*E356</f>
        <v>0</v>
      </c>
    </row>
    <row r="357" spans="1:6" x14ac:dyDescent="0.2">
      <c r="A357" s="66"/>
      <c r="B357" s="69"/>
      <c r="C357" s="71"/>
      <c r="D357" s="72"/>
      <c r="E357" s="549"/>
      <c r="F357" s="73"/>
    </row>
    <row r="358" spans="1:6" ht="25.5" x14ac:dyDescent="0.2">
      <c r="A358" s="66">
        <v>1.4</v>
      </c>
      <c r="B358" s="69" t="s">
        <v>661</v>
      </c>
      <c r="C358" s="71" t="s">
        <v>71</v>
      </c>
      <c r="D358" s="72">
        <v>4</v>
      </c>
      <c r="E358" s="549"/>
      <c r="F358" s="73">
        <f>D358*E358</f>
        <v>0</v>
      </c>
    </row>
    <row r="359" spans="1:6" x14ac:dyDescent="0.2">
      <c r="A359" s="66"/>
      <c r="B359" s="149"/>
      <c r="C359" s="150"/>
      <c r="D359" s="103"/>
      <c r="E359" s="104"/>
      <c r="F359" s="73"/>
    </row>
    <row r="360" spans="1:6" x14ac:dyDescent="0.2">
      <c r="A360" s="64"/>
      <c r="B360" s="151"/>
      <c r="C360" s="101"/>
      <c r="D360" s="152"/>
      <c r="E360" s="153"/>
      <c r="F360" s="154"/>
    </row>
    <row r="361" spans="1:6" x14ac:dyDescent="0.2">
      <c r="A361" s="64"/>
      <c r="B361" s="62"/>
      <c r="C361" s="74"/>
      <c r="E361" s="156"/>
      <c r="F361" s="63"/>
    </row>
    <row r="362" spans="1:6" x14ac:dyDescent="0.2">
      <c r="A362" s="113"/>
      <c r="B362" s="114"/>
      <c r="C362" s="115"/>
      <c r="D362" s="157"/>
      <c r="E362" s="117"/>
      <c r="F362" s="118"/>
    </row>
    <row r="363" spans="1:6" x14ac:dyDescent="0.2">
      <c r="A363" s="119"/>
      <c r="B363" s="120" t="s">
        <v>653</v>
      </c>
      <c r="C363" s="121"/>
      <c r="D363" s="158"/>
      <c r="E363" s="123"/>
      <c r="F363" s="124">
        <f>SUM(F346:F360)</f>
        <v>15000</v>
      </c>
    </row>
    <row r="364" spans="1:6" x14ac:dyDescent="0.2">
      <c r="A364" s="125"/>
      <c r="B364" s="126"/>
      <c r="C364" s="127"/>
      <c r="D364" s="159"/>
      <c r="E364" s="129"/>
      <c r="F364" s="130"/>
    </row>
    <row r="365" spans="1:6" x14ac:dyDescent="0.2">
      <c r="A365" s="601" t="s">
        <v>580</v>
      </c>
      <c r="B365" s="601" t="s">
        <v>1</v>
      </c>
      <c r="C365" s="115"/>
      <c r="D365" s="115"/>
      <c r="E365" s="601"/>
      <c r="F365" s="599" t="s">
        <v>5</v>
      </c>
    </row>
    <row r="366" spans="1:6" ht="13.5" thickBot="1" x14ac:dyDescent="0.25">
      <c r="A366" s="602"/>
      <c r="B366" s="602"/>
      <c r="C366" s="160"/>
      <c r="D366" s="160"/>
      <c r="E366" s="602"/>
      <c r="F366" s="603"/>
    </row>
    <row r="367" spans="1:6" x14ac:dyDescent="0.2">
      <c r="A367" s="161"/>
      <c r="B367" s="161"/>
      <c r="C367" s="121"/>
      <c r="D367" s="121"/>
      <c r="E367" s="161"/>
      <c r="F367" s="162"/>
    </row>
    <row r="368" spans="1:6" x14ac:dyDescent="0.2">
      <c r="A368" s="163"/>
      <c r="B368" s="164" t="s">
        <v>662</v>
      </c>
      <c r="E368" s="163"/>
      <c r="F368" s="141"/>
    </row>
    <row r="369" spans="1:6" x14ac:dyDescent="0.2">
      <c r="A369" s="163"/>
      <c r="B369" s="155"/>
      <c r="E369" s="163"/>
      <c r="F369" s="141"/>
    </row>
    <row r="370" spans="1:6" x14ac:dyDescent="0.2">
      <c r="A370" s="163"/>
      <c r="E370" s="163"/>
      <c r="F370" s="141"/>
    </row>
    <row r="371" spans="1:6" ht="14.25" x14ac:dyDescent="0.2">
      <c r="A371" s="155">
        <v>1</v>
      </c>
      <c r="B371" s="165" t="s">
        <v>663</v>
      </c>
      <c r="E371" s="155"/>
      <c r="F371" s="88">
        <f>F39</f>
        <v>0</v>
      </c>
    </row>
    <row r="372" spans="1:6" ht="14.25" x14ac:dyDescent="0.2">
      <c r="A372" s="155"/>
      <c r="B372" s="165"/>
      <c r="E372" s="163"/>
      <c r="F372" s="83"/>
    </row>
    <row r="373" spans="1:6" ht="14.25" x14ac:dyDescent="0.2">
      <c r="A373" s="155"/>
      <c r="B373" s="165"/>
      <c r="E373" s="163"/>
      <c r="F373" s="83"/>
    </row>
    <row r="374" spans="1:6" ht="14.25" x14ac:dyDescent="0.2">
      <c r="A374" s="155">
        <v>2</v>
      </c>
      <c r="B374" s="165" t="s">
        <v>664</v>
      </c>
      <c r="E374" s="155"/>
      <c r="F374" s="88">
        <f>F139</f>
        <v>62500</v>
      </c>
    </row>
    <row r="375" spans="1:6" ht="14.25" x14ac:dyDescent="0.2">
      <c r="A375" s="163"/>
      <c r="B375" s="165"/>
      <c r="E375" s="163"/>
      <c r="F375" s="83"/>
    </row>
    <row r="376" spans="1:6" ht="14.25" x14ac:dyDescent="0.2">
      <c r="A376" s="163"/>
      <c r="B376" s="165"/>
      <c r="E376" s="163"/>
      <c r="F376" s="83"/>
    </row>
    <row r="377" spans="1:6" ht="14.25" x14ac:dyDescent="0.2">
      <c r="A377" s="155">
        <v>3</v>
      </c>
      <c r="B377" s="165" t="s">
        <v>665</v>
      </c>
      <c r="E377" s="155"/>
      <c r="F377" s="88">
        <f>F239</f>
        <v>67500</v>
      </c>
    </row>
    <row r="378" spans="1:6" ht="14.25" x14ac:dyDescent="0.2">
      <c r="A378" s="155"/>
      <c r="B378" s="165"/>
      <c r="E378" s="163"/>
      <c r="F378" s="83"/>
    </row>
    <row r="379" spans="1:6" ht="14.25" x14ac:dyDescent="0.2">
      <c r="A379" s="155"/>
      <c r="B379" s="165"/>
      <c r="E379" s="163"/>
      <c r="F379" s="83"/>
    </row>
    <row r="380" spans="1:6" ht="14.25" x14ac:dyDescent="0.2">
      <c r="A380" s="155">
        <v>4</v>
      </c>
      <c r="B380" s="165" t="s">
        <v>666</v>
      </c>
      <c r="E380" s="155"/>
      <c r="F380" s="88">
        <f>F339</f>
        <v>61500</v>
      </c>
    </row>
    <row r="381" spans="1:6" ht="14.25" x14ac:dyDescent="0.2">
      <c r="A381" s="155"/>
      <c r="B381" s="165"/>
      <c r="E381" s="155"/>
      <c r="F381" s="88"/>
    </row>
    <row r="382" spans="1:6" ht="14.25" x14ac:dyDescent="0.2">
      <c r="A382" s="155"/>
      <c r="B382" s="165"/>
      <c r="E382" s="155"/>
      <c r="F382" s="88"/>
    </row>
    <row r="383" spans="1:6" ht="14.25" x14ac:dyDescent="0.2">
      <c r="A383" s="155">
        <v>5</v>
      </c>
      <c r="B383" s="165" t="s">
        <v>667</v>
      </c>
      <c r="E383" s="155"/>
      <c r="F383" s="88">
        <f>F363</f>
        <v>15000</v>
      </c>
    </row>
    <row r="384" spans="1:6" x14ac:dyDescent="0.2">
      <c r="A384" s="163"/>
      <c r="E384" s="163"/>
      <c r="F384" s="166"/>
    </row>
    <row r="385" spans="1:6" x14ac:dyDescent="0.2">
      <c r="A385" s="163"/>
      <c r="E385" s="163"/>
      <c r="F385" s="83"/>
    </row>
    <row r="386" spans="1:6" x14ac:dyDescent="0.2">
      <c r="A386" s="163"/>
      <c r="B386" s="120" t="s">
        <v>668</v>
      </c>
      <c r="E386" s="121"/>
      <c r="F386" s="167">
        <f>SUM(F371:F383)</f>
        <v>206500</v>
      </c>
    </row>
    <row r="387" spans="1:6" x14ac:dyDescent="0.2">
      <c r="F387" s="112"/>
    </row>
  </sheetData>
  <sheetProtection algorithmName="SHA-512" hashValue="vP6YPIvt/8N13kMjUR+ftbtlrFJEH/fYkJXPC3zZfG5VR5BbRSU/vJ8fdeH6Mad0C3V5Na9t/vNoYMkvkcDW4Q==" saltValue="TakJujia8vyszaMwyeYAxw==" spinCount="100000" sheet="1" objects="1" scenarios="1" formatCells="0" formatColumns="0" formatRows="0"/>
  <mergeCells count="57">
    <mergeCell ref="A365:A366"/>
    <mergeCell ref="B365:B366"/>
    <mergeCell ref="E365:E366"/>
    <mergeCell ref="F365:F366"/>
    <mergeCell ref="F295:F296"/>
    <mergeCell ref="A341:A342"/>
    <mergeCell ref="B341:B342"/>
    <mergeCell ref="C341:C342"/>
    <mergeCell ref="D341:D342"/>
    <mergeCell ref="E341:E342"/>
    <mergeCell ref="F341:F342"/>
    <mergeCell ref="B293:E294"/>
    <mergeCell ref="A295:A296"/>
    <mergeCell ref="B295:B296"/>
    <mergeCell ref="C295:C296"/>
    <mergeCell ref="D295:D296"/>
    <mergeCell ref="E295:E296"/>
    <mergeCell ref="F195:F196"/>
    <mergeCell ref="A241:A242"/>
    <mergeCell ref="B241:B242"/>
    <mergeCell ref="C241:C242"/>
    <mergeCell ref="D241:D242"/>
    <mergeCell ref="E241:E242"/>
    <mergeCell ref="F241:F242"/>
    <mergeCell ref="B193:E194"/>
    <mergeCell ref="A195:A196"/>
    <mergeCell ref="B195:B196"/>
    <mergeCell ref="C195:C196"/>
    <mergeCell ref="D195:D196"/>
    <mergeCell ref="E195:E196"/>
    <mergeCell ref="F99:F100"/>
    <mergeCell ref="A141:A142"/>
    <mergeCell ref="B141:B142"/>
    <mergeCell ref="C141:C142"/>
    <mergeCell ref="D141:D142"/>
    <mergeCell ref="E141:E142"/>
    <mergeCell ref="F141:F142"/>
    <mergeCell ref="B97:E98"/>
    <mergeCell ref="A99:A100"/>
    <mergeCell ref="B99:B100"/>
    <mergeCell ref="C99:C100"/>
    <mergeCell ref="D99:D100"/>
    <mergeCell ref="E99:E100"/>
    <mergeCell ref="B39:E40"/>
    <mergeCell ref="F39:F40"/>
    <mergeCell ref="A41:A42"/>
    <mergeCell ref="B41:B42"/>
    <mergeCell ref="C41:C42"/>
    <mergeCell ref="D41:D42"/>
    <mergeCell ref="E41:E42"/>
    <mergeCell ref="F41:F42"/>
    <mergeCell ref="F5:F6"/>
    <mergeCell ref="A5:A6"/>
    <mergeCell ref="B5:B6"/>
    <mergeCell ref="C5:C6"/>
    <mergeCell ref="D5:D6"/>
    <mergeCell ref="E5:E6"/>
  </mergeCells>
  <printOptions horizontalCentered="1"/>
  <pageMargins left="0.51181102362204722" right="0.23622047244094491" top="1.1811023622047245" bottom="0.47244094488188981" header="0.51181102362204722" footer="0.51181102362204722"/>
  <pageSetup paperSize="9" scale="79" firstPageNumber="175" orientation="portrait" r:id="rId1"/>
  <headerFooter alignWithMargins="0">
    <oddHeader xml:space="preserve">&amp;L
</oddHeader>
    <oddFooter>&amp;C&amp;P</oddFooter>
  </headerFooter>
  <rowBreaks count="8" manualBreakCount="8">
    <brk id="40" max="5" man="1"/>
    <brk id="98" max="5" man="1"/>
    <brk id="140" max="5" man="1"/>
    <brk id="194" max="5" man="1"/>
    <brk id="240" max="5" man="1"/>
    <brk id="294" max="5" man="1"/>
    <brk id="340" max="5" man="1"/>
    <brk id="36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view="pageBreakPreview" topLeftCell="A19" zoomScaleNormal="100" zoomScaleSheetLayoutView="100" workbookViewId="0">
      <selection activeCell="F18" activeCellId="1" sqref="F11 F18"/>
    </sheetView>
  </sheetViews>
  <sheetFormatPr defaultColWidth="8.85546875" defaultRowHeight="16.5" x14ac:dyDescent="0.2"/>
  <cols>
    <col min="1" max="1" width="8" style="248" customWidth="1"/>
    <col min="2" max="2" width="2.42578125" style="248" customWidth="1"/>
    <col min="3" max="3" width="38.42578125" style="249" customWidth="1"/>
    <col min="4" max="6" width="10.7109375" style="176" customWidth="1"/>
    <col min="7" max="7" width="10.7109375" style="250" customWidth="1"/>
    <col min="8" max="16384" width="8.85546875" style="172"/>
  </cols>
  <sheetData>
    <row r="1" spans="1:7" x14ac:dyDescent="0.2">
      <c r="A1" s="170" t="s">
        <v>0</v>
      </c>
      <c r="B1" s="604" t="s">
        <v>1</v>
      </c>
      <c r="C1" s="605"/>
      <c r="D1" s="170" t="s">
        <v>2</v>
      </c>
      <c r="E1" s="170" t="s">
        <v>3</v>
      </c>
      <c r="F1" s="170" t="s">
        <v>4</v>
      </c>
      <c r="G1" s="171" t="s">
        <v>5</v>
      </c>
    </row>
    <row r="2" spans="1:7" x14ac:dyDescent="0.2">
      <c r="A2" s="173"/>
      <c r="B2" s="174"/>
      <c r="C2" s="175"/>
      <c r="E2" s="177"/>
      <c r="F2" s="178"/>
      <c r="G2" s="179"/>
    </row>
    <row r="3" spans="1:7" x14ac:dyDescent="0.2">
      <c r="A3" s="173"/>
      <c r="B3" s="180" t="s">
        <v>62</v>
      </c>
      <c r="C3" s="181"/>
      <c r="D3" s="182"/>
      <c r="E3" s="182"/>
      <c r="F3" s="183"/>
      <c r="G3" s="179"/>
    </row>
    <row r="4" spans="1:7" x14ac:dyDescent="0.2">
      <c r="A4" s="173"/>
      <c r="B4" s="184"/>
      <c r="C4" s="181"/>
      <c r="D4" s="182"/>
      <c r="E4" s="182"/>
      <c r="F4" s="183"/>
      <c r="G4" s="179"/>
    </row>
    <row r="5" spans="1:7" x14ac:dyDescent="0.2">
      <c r="A5" s="173"/>
      <c r="B5" s="180" t="s">
        <v>669</v>
      </c>
      <c r="C5" s="181"/>
      <c r="D5" s="182"/>
      <c r="E5" s="182"/>
      <c r="F5" s="183"/>
      <c r="G5" s="179"/>
    </row>
    <row r="6" spans="1:7" x14ac:dyDescent="0.2">
      <c r="A6" s="185"/>
      <c r="B6" s="185"/>
      <c r="C6" s="186"/>
      <c r="D6" s="187"/>
      <c r="E6" s="187"/>
      <c r="F6" s="188"/>
      <c r="G6" s="189"/>
    </row>
    <row r="7" spans="1:7" x14ac:dyDescent="0.2">
      <c r="A7" s="185" t="s">
        <v>585</v>
      </c>
      <c r="B7" s="190"/>
      <c r="C7" s="191" t="s">
        <v>670</v>
      </c>
      <c r="D7" s="192"/>
      <c r="E7" s="193"/>
      <c r="F7" s="194"/>
      <c r="G7" s="194"/>
    </row>
    <row r="8" spans="1:7" ht="76.5" x14ac:dyDescent="0.2">
      <c r="A8" s="173"/>
      <c r="B8" s="195" t="s">
        <v>671</v>
      </c>
      <c r="C8" s="196" t="s">
        <v>672</v>
      </c>
      <c r="D8" s="197"/>
      <c r="E8" s="198"/>
      <c r="F8" s="199"/>
      <c r="G8" s="200"/>
    </row>
    <row r="9" spans="1:7" ht="51" x14ac:dyDescent="0.2">
      <c r="A9" s="173"/>
      <c r="B9" s="201" t="s">
        <v>673</v>
      </c>
      <c r="C9" s="202" t="s">
        <v>674</v>
      </c>
      <c r="D9" s="203"/>
      <c r="E9" s="204"/>
      <c r="F9" s="205"/>
      <c r="G9" s="206"/>
    </row>
    <row r="10" spans="1:7" ht="25.5" x14ac:dyDescent="0.2">
      <c r="A10" s="173"/>
      <c r="B10" s="207" t="s">
        <v>675</v>
      </c>
      <c r="C10" s="196" t="s">
        <v>676</v>
      </c>
      <c r="D10" s="208"/>
      <c r="E10" s="209"/>
      <c r="F10" s="210"/>
      <c r="G10" s="211"/>
    </row>
    <row r="11" spans="1:7" ht="39.75" x14ac:dyDescent="0.3">
      <c r="A11" s="173"/>
      <c r="B11" s="212" t="s">
        <v>677</v>
      </c>
      <c r="C11" s="213" t="s">
        <v>678</v>
      </c>
      <c r="D11" s="214" t="s">
        <v>555</v>
      </c>
      <c r="E11" s="215">
        <v>109.10000000000001</v>
      </c>
      <c r="F11" s="562"/>
      <c r="G11" s="216">
        <f>F11*E11</f>
        <v>0</v>
      </c>
    </row>
    <row r="12" spans="1:7" x14ac:dyDescent="0.2">
      <c r="A12" s="173"/>
      <c r="B12" s="184"/>
      <c r="C12" s="217"/>
      <c r="D12" s="182"/>
      <c r="E12" s="182"/>
      <c r="F12" s="183"/>
      <c r="G12" s="179"/>
    </row>
    <row r="13" spans="1:7" x14ac:dyDescent="0.2">
      <c r="A13" s="173"/>
      <c r="B13" s="184"/>
      <c r="C13" s="217"/>
      <c r="D13" s="182"/>
      <c r="E13" s="182"/>
      <c r="F13" s="183"/>
      <c r="G13" s="179"/>
    </row>
    <row r="14" spans="1:7" x14ac:dyDescent="0.2">
      <c r="A14" s="185" t="s">
        <v>588</v>
      </c>
      <c r="B14" s="218" t="s">
        <v>679</v>
      </c>
      <c r="C14" s="219"/>
      <c r="D14" s="187"/>
      <c r="E14" s="187"/>
      <c r="F14" s="188"/>
      <c r="G14" s="189"/>
    </row>
    <row r="15" spans="1:7" x14ac:dyDescent="0.3">
      <c r="A15" s="173"/>
      <c r="B15" s="184" t="s">
        <v>680</v>
      </c>
      <c r="C15" s="220" t="s">
        <v>681</v>
      </c>
      <c r="D15" s="221"/>
      <c r="E15" s="222"/>
      <c r="F15" s="223"/>
      <c r="G15" s="224"/>
    </row>
    <row r="16" spans="1:7" x14ac:dyDescent="0.3">
      <c r="A16" s="173"/>
      <c r="B16" s="184" t="s">
        <v>682</v>
      </c>
      <c r="C16" s="225" t="s">
        <v>683</v>
      </c>
      <c r="D16" s="226" t="s">
        <v>555</v>
      </c>
      <c r="E16" s="227">
        <v>20</v>
      </c>
      <c r="F16" s="228"/>
      <c r="G16" s="216"/>
    </row>
    <row r="17" spans="1:7" ht="27" x14ac:dyDescent="0.3">
      <c r="A17" s="173"/>
      <c r="B17" s="184" t="s">
        <v>684</v>
      </c>
      <c r="C17" s="225" t="s">
        <v>685</v>
      </c>
      <c r="D17" s="226" t="s">
        <v>555</v>
      </c>
      <c r="E17" s="227">
        <v>7</v>
      </c>
      <c r="F17" s="228"/>
      <c r="G17" s="216"/>
    </row>
    <row r="18" spans="1:7" x14ac:dyDescent="0.3">
      <c r="A18" s="173"/>
      <c r="B18" s="185"/>
      <c r="C18" s="225" t="s">
        <v>686</v>
      </c>
      <c r="D18" s="226" t="s">
        <v>555</v>
      </c>
      <c r="E18" s="229">
        <f>SUM(E16:E17)</f>
        <v>27</v>
      </c>
      <c r="F18" s="563"/>
      <c r="G18" s="216">
        <f t="shared" ref="G18" si="0">E18*F18</f>
        <v>0</v>
      </c>
    </row>
    <row r="19" spans="1:7" x14ac:dyDescent="0.2">
      <c r="A19" s="173"/>
      <c r="B19" s="184"/>
      <c r="C19" s="217"/>
      <c r="D19" s="182"/>
      <c r="E19" s="182"/>
      <c r="F19" s="183"/>
      <c r="G19" s="179"/>
    </row>
    <row r="20" spans="1:7" x14ac:dyDescent="0.2">
      <c r="A20" s="173"/>
      <c r="B20" s="184"/>
      <c r="C20" s="217"/>
      <c r="D20" s="182"/>
      <c r="E20" s="182"/>
      <c r="F20" s="183"/>
      <c r="G20" s="179"/>
    </row>
    <row r="21" spans="1:7" x14ac:dyDescent="0.2">
      <c r="A21" s="173"/>
      <c r="B21" s="184"/>
      <c r="C21" s="217"/>
      <c r="D21" s="182"/>
      <c r="E21" s="182"/>
      <c r="F21" s="183"/>
      <c r="G21" s="179"/>
    </row>
    <row r="22" spans="1:7" x14ac:dyDescent="0.2">
      <c r="A22" s="173"/>
      <c r="B22" s="184"/>
      <c r="C22" s="217"/>
      <c r="D22" s="182"/>
      <c r="E22" s="182"/>
      <c r="F22" s="183"/>
      <c r="G22" s="179"/>
    </row>
    <row r="23" spans="1:7" x14ac:dyDescent="0.2">
      <c r="A23" s="173"/>
      <c r="B23" s="184"/>
      <c r="C23" s="217"/>
      <c r="D23" s="182"/>
      <c r="E23" s="182"/>
      <c r="F23" s="183"/>
      <c r="G23" s="179"/>
    </row>
    <row r="24" spans="1:7" x14ac:dyDescent="0.2">
      <c r="A24" s="173"/>
      <c r="B24" s="184"/>
      <c r="C24" s="217"/>
      <c r="D24" s="182"/>
      <c r="E24" s="182"/>
      <c r="F24" s="183"/>
      <c r="G24" s="179"/>
    </row>
    <row r="25" spans="1:7" x14ac:dyDescent="0.2">
      <c r="A25" s="173"/>
      <c r="B25" s="184"/>
      <c r="C25" s="217"/>
      <c r="D25" s="182"/>
      <c r="E25" s="182"/>
      <c r="F25" s="183"/>
      <c r="G25" s="179"/>
    </row>
    <row r="26" spans="1:7" x14ac:dyDescent="0.2">
      <c r="A26" s="173"/>
      <c r="B26" s="184"/>
      <c r="C26" s="217"/>
      <c r="D26" s="182"/>
      <c r="E26" s="182"/>
      <c r="F26" s="183"/>
      <c r="G26" s="179"/>
    </row>
    <row r="27" spans="1:7" x14ac:dyDescent="0.2">
      <c r="A27" s="173"/>
      <c r="B27" s="184"/>
      <c r="C27" s="217"/>
      <c r="D27" s="182"/>
      <c r="E27" s="182"/>
      <c r="F27" s="183"/>
      <c r="G27" s="179"/>
    </row>
    <row r="28" spans="1:7" x14ac:dyDescent="0.2">
      <c r="A28" s="173"/>
      <c r="B28" s="184"/>
      <c r="C28" s="217"/>
      <c r="D28" s="182"/>
      <c r="E28" s="182"/>
      <c r="F28" s="183"/>
      <c r="G28" s="179"/>
    </row>
    <row r="29" spans="1:7" x14ac:dyDescent="0.2">
      <c r="A29" s="173"/>
      <c r="B29" s="184"/>
      <c r="C29" s="217"/>
      <c r="D29" s="182"/>
      <c r="E29" s="182"/>
      <c r="F29" s="183"/>
      <c r="G29" s="179"/>
    </row>
    <row r="30" spans="1:7" x14ac:dyDescent="0.2">
      <c r="A30" s="173"/>
      <c r="B30" s="184"/>
      <c r="C30" s="217"/>
      <c r="D30" s="182"/>
      <c r="E30" s="182"/>
      <c r="F30" s="183"/>
      <c r="G30" s="179"/>
    </row>
    <row r="31" spans="1:7" x14ac:dyDescent="0.2">
      <c r="A31" s="173"/>
      <c r="B31" s="184"/>
      <c r="C31" s="217"/>
      <c r="D31" s="182"/>
      <c r="E31" s="182"/>
      <c r="F31" s="183"/>
      <c r="G31" s="179"/>
    </row>
    <row r="32" spans="1:7" s="234" customFormat="1" x14ac:dyDescent="0.25">
      <c r="A32" s="173"/>
      <c r="B32" s="184"/>
      <c r="C32" s="230"/>
      <c r="D32" s="231"/>
      <c r="E32" s="231"/>
      <c r="F32" s="232"/>
      <c r="G32" s="233"/>
    </row>
    <row r="33" spans="1:7" s="241" customFormat="1" x14ac:dyDescent="0.3">
      <c r="A33" s="235"/>
      <c r="B33" s="236"/>
      <c r="C33" s="237"/>
      <c r="D33" s="238"/>
      <c r="E33" s="238"/>
      <c r="F33" s="239"/>
      <c r="G33" s="240"/>
    </row>
    <row r="34" spans="1:7" s="241" customFormat="1" x14ac:dyDescent="0.3">
      <c r="A34" s="242"/>
      <c r="B34" s="242"/>
      <c r="C34" s="243"/>
      <c r="D34" s="244"/>
      <c r="E34" s="245"/>
      <c r="F34" s="246"/>
      <c r="G34" s="606">
        <f>SUM(G2:G33)</f>
        <v>0</v>
      </c>
    </row>
    <row r="35" spans="1:7" s="241" customFormat="1" x14ac:dyDescent="0.3">
      <c r="A35" s="242"/>
      <c r="B35" s="242"/>
      <c r="D35" s="245"/>
      <c r="E35" s="247" t="s">
        <v>687</v>
      </c>
      <c r="F35" s="245"/>
      <c r="G35" s="607"/>
    </row>
    <row r="39" spans="1:7" x14ac:dyDescent="0.25">
      <c r="E39" s="247"/>
    </row>
    <row r="40" spans="1:7" x14ac:dyDescent="0.2">
      <c r="C40" s="241"/>
    </row>
  </sheetData>
  <sheetProtection algorithmName="SHA-512" hashValue="x2ivCOAxo/pT8+YrQfPNtoVb2ay2WXmZDyonsEm4RSkpCqU8zuxrx2SPL1nF+5MKENJs+PtBxC3txBiPAxiSPQ==" saltValue="rM7eeowMbSSLW+ougKYgRA==" spinCount="100000" sheet="1" objects="1" scenarios="1" formatCells="0" formatColumns="0" formatRows="0"/>
  <mergeCells count="2">
    <mergeCell ref="B1:C1"/>
    <mergeCell ref="G34:G35"/>
  </mergeCells>
  <printOptions horizontalCentered="1"/>
  <pageMargins left="0.70866141732283472" right="0.70866141732283472" top="0.74803149606299213" bottom="0.74803149606299213" header="0.31496062992125984" footer="0.31496062992125984"/>
  <pageSetup paperSize="9" scale="95" firstPageNumber="184"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4"/>
  <sheetViews>
    <sheetView view="pageBreakPreview" topLeftCell="A100" zoomScaleNormal="100" zoomScaleSheetLayoutView="100" workbookViewId="0">
      <selection activeCell="F112" activeCellId="11" sqref="F19 F20 F29 F41 F52 F67 F78 F87 F100 F108 F111 F112"/>
    </sheetView>
  </sheetViews>
  <sheetFormatPr defaultColWidth="8.85546875" defaultRowHeight="16.5" x14ac:dyDescent="0.25"/>
  <cols>
    <col min="1" max="1" width="8" style="323" customWidth="1"/>
    <col min="2" max="2" width="2.42578125" style="323" customWidth="1"/>
    <col min="3" max="3" width="40.28515625" style="377" customWidth="1"/>
    <col min="4" max="6" width="10.7109375" style="257" customWidth="1"/>
    <col min="7" max="7" width="10.7109375" style="379" customWidth="1"/>
    <col min="8" max="16384" width="8.85546875" style="253"/>
  </cols>
  <sheetData>
    <row r="1" spans="1:7" x14ac:dyDescent="0.25">
      <c r="A1" s="251" t="s">
        <v>0</v>
      </c>
      <c r="B1" s="611" t="s">
        <v>1</v>
      </c>
      <c r="C1" s="612"/>
      <c r="D1" s="251" t="s">
        <v>2</v>
      </c>
      <c r="E1" s="251" t="s">
        <v>3</v>
      </c>
      <c r="F1" s="251" t="s">
        <v>4</v>
      </c>
      <c r="G1" s="252" t="s">
        <v>5</v>
      </c>
    </row>
    <row r="2" spans="1:7" ht="8.4499999999999993" customHeight="1" x14ac:dyDescent="0.25">
      <c r="A2" s="254"/>
      <c r="B2" s="255"/>
      <c r="C2" s="256"/>
      <c r="E2" s="258"/>
      <c r="F2" s="259"/>
      <c r="G2" s="260"/>
    </row>
    <row r="3" spans="1:7" x14ac:dyDescent="0.25">
      <c r="A3" s="254"/>
      <c r="B3" s="261" t="s">
        <v>76</v>
      </c>
      <c r="C3" s="262"/>
      <c r="D3" s="263"/>
      <c r="E3" s="263"/>
      <c r="F3" s="264"/>
      <c r="G3" s="260"/>
    </row>
    <row r="4" spans="1:7" ht="6.6" customHeight="1" x14ac:dyDescent="0.25">
      <c r="A4" s="254"/>
      <c r="B4" s="265"/>
      <c r="C4" s="262"/>
      <c r="D4" s="263"/>
      <c r="E4" s="263"/>
      <c r="F4" s="264"/>
      <c r="G4" s="260"/>
    </row>
    <row r="5" spans="1:7" x14ac:dyDescent="0.25">
      <c r="A5" s="254"/>
      <c r="B5" s="261" t="s">
        <v>688</v>
      </c>
      <c r="C5" s="262"/>
      <c r="D5" s="263"/>
      <c r="E5" s="263"/>
      <c r="F5" s="264"/>
      <c r="G5" s="260"/>
    </row>
    <row r="6" spans="1:7" ht="8.4499999999999993" customHeight="1" x14ac:dyDescent="0.25">
      <c r="A6" s="254"/>
      <c r="B6" s="265"/>
      <c r="C6" s="262"/>
      <c r="D6" s="263"/>
      <c r="E6" s="263"/>
      <c r="F6" s="264"/>
      <c r="G6" s="260"/>
    </row>
    <row r="7" spans="1:7" x14ac:dyDescent="0.25">
      <c r="A7" s="254" t="s">
        <v>689</v>
      </c>
      <c r="B7" s="261" t="s">
        <v>690</v>
      </c>
      <c r="C7" s="262"/>
      <c r="D7" s="263"/>
      <c r="E7" s="263"/>
      <c r="F7" s="264"/>
      <c r="G7" s="260"/>
    </row>
    <row r="8" spans="1:7" ht="7.9" customHeight="1" x14ac:dyDescent="0.25">
      <c r="A8" s="254"/>
      <c r="B8" s="261"/>
      <c r="C8" s="262"/>
      <c r="D8" s="263"/>
      <c r="E8" s="263"/>
      <c r="F8" s="264"/>
      <c r="G8" s="260"/>
    </row>
    <row r="9" spans="1:7" x14ac:dyDescent="0.25">
      <c r="A9" s="254" t="s">
        <v>691</v>
      </c>
      <c r="B9" s="261" t="s">
        <v>692</v>
      </c>
      <c r="C9" s="266"/>
      <c r="D9" s="263"/>
      <c r="E9" s="263"/>
      <c r="F9" s="264"/>
      <c r="G9" s="260"/>
    </row>
    <row r="10" spans="1:7" ht="38.25" x14ac:dyDescent="0.25">
      <c r="A10" s="254"/>
      <c r="B10" s="267" t="s">
        <v>680</v>
      </c>
      <c r="C10" s="268" t="s">
        <v>693</v>
      </c>
      <c r="D10" s="263"/>
      <c r="E10" s="263"/>
      <c r="F10" s="269"/>
      <c r="G10" s="260"/>
    </row>
    <row r="11" spans="1:7" ht="25.5" x14ac:dyDescent="0.25">
      <c r="A11" s="254"/>
      <c r="B11" s="267" t="s">
        <v>682</v>
      </c>
      <c r="C11" s="270" t="s">
        <v>694</v>
      </c>
      <c r="D11" s="263"/>
      <c r="E11" s="263"/>
      <c r="F11" s="264"/>
      <c r="G11" s="260"/>
    </row>
    <row r="12" spans="1:7" x14ac:dyDescent="0.25">
      <c r="A12" s="254"/>
      <c r="B12" s="267" t="s">
        <v>684</v>
      </c>
      <c r="C12" s="268" t="s">
        <v>695</v>
      </c>
      <c r="D12" s="263"/>
      <c r="E12" s="263"/>
      <c r="F12" s="264"/>
      <c r="G12" s="260"/>
    </row>
    <row r="13" spans="1:7" ht="25.5" x14ac:dyDescent="0.25">
      <c r="A13" s="254"/>
      <c r="B13" s="267" t="s">
        <v>696</v>
      </c>
      <c r="C13" s="268" t="s">
        <v>697</v>
      </c>
      <c r="D13" s="263"/>
      <c r="E13" s="263"/>
      <c r="F13" s="264"/>
      <c r="G13" s="260"/>
    </row>
    <row r="14" spans="1:7" ht="102" x14ac:dyDescent="0.25">
      <c r="A14" s="254"/>
      <c r="B14" s="267" t="s">
        <v>698</v>
      </c>
      <c r="C14" s="271" t="s">
        <v>699</v>
      </c>
      <c r="D14" s="263"/>
      <c r="E14" s="263"/>
      <c r="F14" s="264"/>
      <c r="G14" s="260"/>
    </row>
    <row r="15" spans="1:7" x14ac:dyDescent="0.25">
      <c r="A15" s="254"/>
      <c r="B15" s="267" t="s">
        <v>700</v>
      </c>
      <c r="C15" s="268" t="s">
        <v>701</v>
      </c>
      <c r="D15" s="272"/>
      <c r="E15" s="263"/>
      <c r="F15" s="264"/>
      <c r="G15" s="260"/>
    </row>
    <row r="16" spans="1:7" x14ac:dyDescent="0.25">
      <c r="A16" s="254"/>
      <c r="B16" s="273" t="s">
        <v>702</v>
      </c>
      <c r="C16" s="274" t="s">
        <v>703</v>
      </c>
      <c r="D16" s="275" t="s">
        <v>555</v>
      </c>
      <c r="E16" s="276">
        <v>17.5</v>
      </c>
      <c r="F16" s="277"/>
      <c r="G16" s="278"/>
    </row>
    <row r="17" spans="1:7" x14ac:dyDescent="0.25">
      <c r="A17" s="254"/>
      <c r="B17" s="273" t="s">
        <v>704</v>
      </c>
      <c r="C17" s="274" t="s">
        <v>705</v>
      </c>
      <c r="D17" s="275" t="s">
        <v>555</v>
      </c>
      <c r="E17" s="276">
        <v>16.32</v>
      </c>
      <c r="F17" s="277"/>
      <c r="G17" s="278"/>
    </row>
    <row r="18" spans="1:7" x14ac:dyDescent="0.25">
      <c r="A18" s="254"/>
      <c r="B18" s="273" t="s">
        <v>706</v>
      </c>
      <c r="C18" s="274" t="s">
        <v>707</v>
      </c>
      <c r="D18" s="275" t="s">
        <v>555</v>
      </c>
      <c r="E18" s="276">
        <v>300</v>
      </c>
      <c r="F18" s="277"/>
      <c r="G18" s="278"/>
    </row>
    <row r="19" spans="1:7" ht="25.5" x14ac:dyDescent="0.25">
      <c r="A19" s="254"/>
      <c r="B19" s="279" t="s">
        <v>708</v>
      </c>
      <c r="C19" s="280" t="s">
        <v>709</v>
      </c>
      <c r="D19" s="281" t="s">
        <v>555</v>
      </c>
      <c r="E19" s="276">
        <f>(E18)</f>
        <v>300</v>
      </c>
      <c r="F19" s="564"/>
      <c r="G19" s="282">
        <f>SUM(F19*E19)</f>
        <v>0</v>
      </c>
    </row>
    <row r="20" spans="1:7" x14ac:dyDescent="0.25">
      <c r="A20" s="254"/>
      <c r="B20" s="279" t="s">
        <v>710</v>
      </c>
      <c r="C20" s="280" t="s">
        <v>711</v>
      </c>
      <c r="D20" s="281" t="s">
        <v>555</v>
      </c>
      <c r="E20" s="276">
        <f>SUM(E16:E17)</f>
        <v>33.82</v>
      </c>
      <c r="F20" s="564"/>
      <c r="G20" s="278">
        <f>SUM(F20*E20)</f>
        <v>0</v>
      </c>
    </row>
    <row r="21" spans="1:7" x14ac:dyDescent="0.25">
      <c r="A21" s="254"/>
      <c r="B21" s="283"/>
      <c r="C21" s="284"/>
      <c r="D21" s="285"/>
      <c r="E21" s="286"/>
      <c r="F21" s="264"/>
      <c r="G21" s="260"/>
    </row>
    <row r="22" spans="1:7" x14ac:dyDescent="0.25">
      <c r="A22" s="254"/>
      <c r="B22" s="283"/>
      <c r="C22" s="284"/>
      <c r="D22" s="285"/>
      <c r="E22" s="286"/>
      <c r="F22" s="264"/>
      <c r="G22" s="260"/>
    </row>
    <row r="23" spans="1:7" ht="25.5" x14ac:dyDescent="0.25">
      <c r="A23" s="254" t="s">
        <v>712</v>
      </c>
      <c r="B23" s="283"/>
      <c r="C23" s="287" t="s">
        <v>713</v>
      </c>
      <c r="D23" s="285"/>
      <c r="E23" s="286"/>
      <c r="F23" s="264"/>
      <c r="G23" s="260"/>
    </row>
    <row r="24" spans="1:7" ht="51" x14ac:dyDescent="0.25">
      <c r="A24" s="254"/>
      <c r="B24" s="283" t="s">
        <v>680</v>
      </c>
      <c r="C24" s="288" t="s">
        <v>714</v>
      </c>
      <c r="D24" s="285"/>
      <c r="E24" s="286"/>
      <c r="F24" s="264"/>
      <c r="G24" s="260"/>
    </row>
    <row r="25" spans="1:7" ht="25.5" x14ac:dyDescent="0.25">
      <c r="A25" s="254"/>
      <c r="B25" s="283" t="s">
        <v>682</v>
      </c>
      <c r="C25" s="288" t="s">
        <v>715</v>
      </c>
      <c r="D25" s="285"/>
      <c r="E25" s="286"/>
      <c r="F25" s="264"/>
      <c r="G25" s="260"/>
    </row>
    <row r="26" spans="1:7" x14ac:dyDescent="0.25">
      <c r="A26" s="254"/>
      <c r="B26" s="283" t="s">
        <v>684</v>
      </c>
      <c r="C26" s="288" t="s">
        <v>716</v>
      </c>
      <c r="D26" s="285"/>
      <c r="E26" s="286"/>
      <c r="F26" s="264"/>
      <c r="G26" s="260"/>
    </row>
    <row r="27" spans="1:7" x14ac:dyDescent="0.25">
      <c r="A27" s="254"/>
      <c r="B27" s="283" t="s">
        <v>696</v>
      </c>
      <c r="C27" s="288" t="s">
        <v>717</v>
      </c>
      <c r="D27" s="285"/>
      <c r="E27" s="286"/>
      <c r="F27" s="264"/>
      <c r="G27" s="260"/>
    </row>
    <row r="28" spans="1:7" ht="25.5" x14ac:dyDescent="0.25">
      <c r="A28" s="254"/>
      <c r="B28" s="283" t="s">
        <v>698</v>
      </c>
      <c r="C28" s="288" t="s">
        <v>718</v>
      </c>
      <c r="D28" s="285"/>
      <c r="E28" s="286"/>
      <c r="F28" s="264"/>
      <c r="G28" s="260"/>
    </row>
    <row r="29" spans="1:7" ht="38.25" x14ac:dyDescent="0.25">
      <c r="A29" s="254"/>
      <c r="B29" s="283" t="s">
        <v>700</v>
      </c>
      <c r="C29" s="280" t="s">
        <v>719</v>
      </c>
      <c r="D29" s="281" t="s">
        <v>556</v>
      </c>
      <c r="E29" s="276">
        <v>2000</v>
      </c>
      <c r="F29" s="564"/>
      <c r="G29" s="278">
        <f>SUM(F29*E29)</f>
        <v>0</v>
      </c>
    </row>
    <row r="30" spans="1:7" x14ac:dyDescent="0.25">
      <c r="A30" s="254"/>
      <c r="B30" s="289"/>
      <c r="C30" s="284"/>
      <c r="D30" s="285"/>
      <c r="E30" s="290"/>
      <c r="F30" s="291"/>
      <c r="G30" s="292"/>
    </row>
    <row r="31" spans="1:7" ht="12.6" customHeight="1" x14ac:dyDescent="0.25">
      <c r="A31" s="254"/>
      <c r="B31" s="265"/>
      <c r="C31" s="270"/>
      <c r="D31" s="272"/>
      <c r="E31" s="263"/>
      <c r="F31" s="264"/>
      <c r="G31" s="260"/>
    </row>
    <row r="32" spans="1:7" x14ac:dyDescent="0.25">
      <c r="A32" s="254" t="s">
        <v>720</v>
      </c>
      <c r="B32" s="293" t="s">
        <v>721</v>
      </c>
      <c r="C32" s="294"/>
      <c r="D32" s="263"/>
      <c r="E32" s="263"/>
      <c r="F32" s="264"/>
      <c r="G32" s="260"/>
    </row>
    <row r="33" spans="1:7" ht="25.5" x14ac:dyDescent="0.25">
      <c r="A33" s="254"/>
      <c r="B33" s="265" t="s">
        <v>680</v>
      </c>
      <c r="C33" s="268" t="s">
        <v>722</v>
      </c>
      <c r="D33" s="263"/>
      <c r="E33" s="263"/>
      <c r="F33" s="264"/>
      <c r="G33" s="260"/>
    </row>
    <row r="34" spans="1:7" x14ac:dyDescent="0.25">
      <c r="A34" s="254"/>
      <c r="B34" s="265" t="s">
        <v>682</v>
      </c>
      <c r="C34" s="268" t="s">
        <v>723</v>
      </c>
      <c r="D34" s="263"/>
      <c r="E34" s="263"/>
      <c r="F34" s="264"/>
      <c r="G34" s="260"/>
    </row>
    <row r="35" spans="1:7" x14ac:dyDescent="0.25">
      <c r="A35" s="254"/>
      <c r="B35" s="265" t="s">
        <v>684</v>
      </c>
      <c r="C35" s="268" t="s">
        <v>724</v>
      </c>
      <c r="D35" s="263"/>
      <c r="E35" s="263"/>
      <c r="F35" s="264"/>
      <c r="G35" s="260"/>
    </row>
    <row r="36" spans="1:7" x14ac:dyDescent="0.25">
      <c r="A36" s="254"/>
      <c r="B36" s="265" t="s">
        <v>696</v>
      </c>
      <c r="C36" s="268" t="s">
        <v>725</v>
      </c>
      <c r="D36" s="263"/>
      <c r="E36" s="263"/>
      <c r="F36" s="264"/>
      <c r="G36" s="260"/>
    </row>
    <row r="37" spans="1:7" ht="25.5" x14ac:dyDescent="0.25">
      <c r="A37" s="254"/>
      <c r="B37" s="265" t="s">
        <v>698</v>
      </c>
      <c r="C37" s="268" t="s">
        <v>726</v>
      </c>
      <c r="D37" s="263"/>
      <c r="E37" s="263"/>
      <c r="F37" s="264"/>
      <c r="G37" s="260"/>
    </row>
    <row r="38" spans="1:7" ht="38.25" x14ac:dyDescent="0.25">
      <c r="A38" s="254"/>
      <c r="B38" s="265" t="s">
        <v>700</v>
      </c>
      <c r="C38" s="270" t="s">
        <v>727</v>
      </c>
      <c r="D38" s="263"/>
      <c r="E38" s="263"/>
      <c r="F38" s="264"/>
      <c r="G38" s="260"/>
    </row>
    <row r="39" spans="1:7" ht="38.25" x14ac:dyDescent="0.25">
      <c r="A39" s="254"/>
      <c r="B39" s="265" t="s">
        <v>702</v>
      </c>
      <c r="C39" s="295" t="s">
        <v>728</v>
      </c>
      <c r="D39" s="263"/>
      <c r="E39" s="263"/>
      <c r="F39" s="264"/>
      <c r="G39" s="260"/>
    </row>
    <row r="40" spans="1:7" x14ac:dyDescent="0.25">
      <c r="A40" s="254"/>
      <c r="B40" s="265" t="s">
        <v>704</v>
      </c>
      <c r="C40" s="295" t="s">
        <v>729</v>
      </c>
      <c r="D40" s="263"/>
      <c r="E40" s="263"/>
      <c r="F40" s="264"/>
      <c r="G40" s="260"/>
    </row>
    <row r="41" spans="1:7" x14ac:dyDescent="0.25">
      <c r="A41" s="254"/>
      <c r="B41" s="296" t="s">
        <v>706</v>
      </c>
      <c r="C41" s="280" t="s">
        <v>730</v>
      </c>
      <c r="D41" s="281" t="s">
        <v>556</v>
      </c>
      <c r="E41" s="276">
        <v>3035</v>
      </c>
      <c r="F41" s="564"/>
      <c r="G41" s="278">
        <f>E41*F41</f>
        <v>0</v>
      </c>
    </row>
    <row r="42" spans="1:7" x14ac:dyDescent="0.25">
      <c r="A42" s="254"/>
      <c r="B42" s="265"/>
      <c r="C42" s="297"/>
      <c r="D42" s="263"/>
      <c r="E42" s="263"/>
      <c r="F42" s="264"/>
      <c r="G42" s="260"/>
    </row>
    <row r="43" spans="1:7" x14ac:dyDescent="0.25">
      <c r="A43" s="254" t="s">
        <v>731</v>
      </c>
      <c r="B43" s="293" t="s">
        <v>732</v>
      </c>
      <c r="C43" s="298"/>
      <c r="D43" s="263"/>
      <c r="E43" s="263"/>
      <c r="F43" s="264"/>
      <c r="G43" s="260"/>
    </row>
    <row r="44" spans="1:7" ht="38.25" x14ac:dyDescent="0.25">
      <c r="A44" s="254"/>
      <c r="B44" s="299" t="s">
        <v>680</v>
      </c>
      <c r="C44" s="300" t="s">
        <v>733</v>
      </c>
      <c r="D44" s="301"/>
      <c r="E44" s="302"/>
      <c r="F44" s="277"/>
      <c r="G44" s="278"/>
    </row>
    <row r="45" spans="1:7" ht="93.6" customHeight="1" x14ac:dyDescent="0.25">
      <c r="A45" s="254"/>
      <c r="B45" s="299" t="s">
        <v>682</v>
      </c>
      <c r="C45" s="287" t="s">
        <v>734</v>
      </c>
      <c r="D45" s="301"/>
      <c r="E45" s="302"/>
      <c r="F45" s="277"/>
      <c r="G45" s="278"/>
    </row>
    <row r="46" spans="1:7" ht="25.5" x14ac:dyDescent="0.25">
      <c r="A46" s="254"/>
      <c r="B46" s="303" t="s">
        <v>684</v>
      </c>
      <c r="C46" s="288" t="s">
        <v>735</v>
      </c>
      <c r="D46" s="304"/>
      <c r="E46" s="263"/>
      <c r="F46" s="264"/>
      <c r="G46" s="260"/>
    </row>
    <row r="47" spans="1:7" ht="25.5" x14ac:dyDescent="0.25">
      <c r="A47" s="254"/>
      <c r="B47" s="303" t="s">
        <v>696</v>
      </c>
      <c r="C47" s="288" t="s">
        <v>736</v>
      </c>
      <c r="D47" s="304"/>
      <c r="E47" s="263"/>
      <c r="F47" s="264"/>
      <c r="G47" s="260"/>
    </row>
    <row r="48" spans="1:7" x14ac:dyDescent="0.25">
      <c r="A48" s="254"/>
      <c r="B48" s="303" t="s">
        <v>698</v>
      </c>
      <c r="C48" s="288" t="s">
        <v>737</v>
      </c>
      <c r="D48" s="304"/>
      <c r="E48" s="263"/>
      <c r="F48" s="264"/>
      <c r="G48" s="260"/>
    </row>
    <row r="49" spans="1:7" ht="38.25" x14ac:dyDescent="0.25">
      <c r="A49" s="254"/>
      <c r="B49" s="303" t="s">
        <v>700</v>
      </c>
      <c r="C49" s="288" t="s">
        <v>738</v>
      </c>
      <c r="D49" s="304"/>
      <c r="E49" s="263"/>
      <c r="F49" s="264"/>
      <c r="G49" s="260"/>
    </row>
    <row r="50" spans="1:7" ht="38.25" x14ac:dyDescent="0.25">
      <c r="A50" s="254"/>
      <c r="B50" s="303" t="s">
        <v>702</v>
      </c>
      <c r="C50" s="288" t="s">
        <v>739</v>
      </c>
      <c r="D50" s="304"/>
      <c r="E50" s="263"/>
      <c r="F50" s="264"/>
      <c r="G50" s="260"/>
    </row>
    <row r="51" spans="1:7" ht="44.45" customHeight="1" x14ac:dyDescent="0.25">
      <c r="A51" s="254"/>
      <c r="B51" s="303" t="s">
        <v>704</v>
      </c>
      <c r="C51" s="305" t="s">
        <v>740</v>
      </c>
      <c r="D51" s="304"/>
      <c r="E51" s="263"/>
      <c r="F51" s="264"/>
      <c r="G51" s="260"/>
    </row>
    <row r="52" spans="1:7" x14ac:dyDescent="0.25">
      <c r="A52" s="254"/>
      <c r="B52" s="306" t="s">
        <v>706</v>
      </c>
      <c r="C52" s="307" t="s">
        <v>741</v>
      </c>
      <c r="D52" s="281" t="s">
        <v>556</v>
      </c>
      <c r="E52" s="276">
        <v>3035</v>
      </c>
      <c r="F52" s="564"/>
      <c r="G52" s="278">
        <f>E52*F52</f>
        <v>0</v>
      </c>
    </row>
    <row r="53" spans="1:7" x14ac:dyDescent="0.25">
      <c r="A53" s="254"/>
      <c r="B53" s="265"/>
      <c r="C53" s="308"/>
      <c r="D53" s="285"/>
      <c r="E53" s="286"/>
      <c r="F53" s="264"/>
      <c r="G53" s="260"/>
    </row>
    <row r="54" spans="1:7" x14ac:dyDescent="0.25">
      <c r="A54" s="254"/>
      <c r="B54" s="265"/>
      <c r="C54" s="309"/>
      <c r="D54" s="263"/>
      <c r="E54" s="263"/>
      <c r="F54" s="264"/>
      <c r="G54" s="260"/>
    </row>
    <row r="55" spans="1:7" x14ac:dyDescent="0.25">
      <c r="A55" s="254" t="s">
        <v>742</v>
      </c>
      <c r="B55" s="608" t="s">
        <v>743</v>
      </c>
      <c r="C55" s="608"/>
      <c r="D55" s="263"/>
      <c r="E55" s="263"/>
      <c r="F55" s="264"/>
      <c r="G55" s="260"/>
    </row>
    <row r="56" spans="1:7" ht="38.25" x14ac:dyDescent="0.25">
      <c r="A56" s="254"/>
      <c r="B56" s="303" t="s">
        <v>680</v>
      </c>
      <c r="C56" s="268" t="s">
        <v>744</v>
      </c>
      <c r="D56" s="263"/>
      <c r="E56" s="263"/>
      <c r="F56" s="264"/>
      <c r="G56" s="260"/>
    </row>
    <row r="57" spans="1:7" ht="38.25" x14ac:dyDescent="0.25">
      <c r="A57" s="254"/>
      <c r="B57" s="303" t="s">
        <v>682</v>
      </c>
      <c r="C57" s="268" t="s">
        <v>745</v>
      </c>
      <c r="D57" s="263"/>
      <c r="E57" s="263"/>
      <c r="F57" s="264"/>
      <c r="G57" s="260"/>
    </row>
    <row r="58" spans="1:7" ht="51" x14ac:dyDescent="0.25">
      <c r="A58" s="254"/>
      <c r="B58" s="303" t="s">
        <v>684</v>
      </c>
      <c r="C58" s="310" t="s">
        <v>746</v>
      </c>
      <c r="D58" s="263"/>
      <c r="E58" s="263"/>
      <c r="F58" s="264"/>
      <c r="G58" s="260"/>
    </row>
    <row r="59" spans="1:7" x14ac:dyDescent="0.25">
      <c r="A59" s="254"/>
      <c r="B59" s="303" t="s">
        <v>696</v>
      </c>
      <c r="C59" s="310" t="s">
        <v>747</v>
      </c>
      <c r="D59" s="263"/>
      <c r="E59" s="263"/>
      <c r="F59" s="264"/>
      <c r="G59" s="260"/>
    </row>
    <row r="60" spans="1:7" ht="25.5" x14ac:dyDescent="0.25">
      <c r="A60" s="254"/>
      <c r="B60" s="303" t="s">
        <v>698</v>
      </c>
      <c r="C60" s="310" t="s">
        <v>748</v>
      </c>
      <c r="D60" s="263"/>
      <c r="E60" s="263"/>
      <c r="F60" s="264"/>
      <c r="G60" s="260"/>
    </row>
    <row r="61" spans="1:7" x14ac:dyDescent="0.25">
      <c r="A61" s="254"/>
      <c r="B61" s="303" t="s">
        <v>700</v>
      </c>
      <c r="C61" s="268" t="s">
        <v>749</v>
      </c>
      <c r="D61" s="263"/>
      <c r="E61" s="263"/>
      <c r="F61" s="264"/>
      <c r="G61" s="260"/>
    </row>
    <row r="62" spans="1:7" x14ac:dyDescent="0.25">
      <c r="A62" s="254"/>
      <c r="B62" s="303" t="s">
        <v>702</v>
      </c>
      <c r="C62" s="268" t="s">
        <v>750</v>
      </c>
      <c r="D62" s="263"/>
      <c r="E62" s="263"/>
      <c r="F62" s="264"/>
      <c r="G62" s="260"/>
    </row>
    <row r="63" spans="1:7" ht="89.25" x14ac:dyDescent="0.25">
      <c r="A63" s="254"/>
      <c r="B63" s="303" t="s">
        <v>704</v>
      </c>
      <c r="C63" s="271" t="s">
        <v>751</v>
      </c>
      <c r="D63" s="263"/>
      <c r="E63" s="263"/>
      <c r="F63" s="264"/>
      <c r="G63" s="260"/>
    </row>
    <row r="64" spans="1:7" x14ac:dyDescent="0.25">
      <c r="A64" s="254"/>
      <c r="B64" s="306" t="s">
        <v>706</v>
      </c>
      <c r="C64" s="274" t="s">
        <v>752</v>
      </c>
      <c r="D64" s="281" t="s">
        <v>555</v>
      </c>
      <c r="E64" s="276">
        <v>1.05</v>
      </c>
      <c r="F64" s="277"/>
      <c r="G64" s="278"/>
    </row>
    <row r="65" spans="1:7" x14ac:dyDescent="0.25">
      <c r="A65" s="254"/>
      <c r="B65" s="306" t="s">
        <v>708</v>
      </c>
      <c r="C65" s="274" t="s">
        <v>753</v>
      </c>
      <c r="D65" s="281" t="s">
        <v>555</v>
      </c>
      <c r="E65" s="276">
        <v>45</v>
      </c>
      <c r="F65" s="277"/>
      <c r="G65" s="278"/>
    </row>
    <row r="66" spans="1:7" x14ac:dyDescent="0.25">
      <c r="A66" s="254"/>
      <c r="B66" s="306" t="s">
        <v>708</v>
      </c>
      <c r="C66" s="274" t="s">
        <v>754</v>
      </c>
      <c r="D66" s="281" t="s">
        <v>555</v>
      </c>
      <c r="E66" s="276">
        <v>33.599999999999994</v>
      </c>
      <c r="F66" s="277"/>
      <c r="G66" s="278"/>
    </row>
    <row r="67" spans="1:7" x14ac:dyDescent="0.25">
      <c r="A67" s="254"/>
      <c r="B67" s="306" t="s">
        <v>755</v>
      </c>
      <c r="C67" s="280" t="s">
        <v>756</v>
      </c>
      <c r="D67" s="281" t="s">
        <v>555</v>
      </c>
      <c r="E67" s="311">
        <f>SUM(E64:E65)</f>
        <v>46.05</v>
      </c>
      <c r="F67" s="564"/>
      <c r="G67" s="278">
        <f>SUM(F67*E67)</f>
        <v>0</v>
      </c>
    </row>
    <row r="68" spans="1:7" x14ac:dyDescent="0.25">
      <c r="A68" s="254"/>
      <c r="B68" s="265"/>
      <c r="C68" s="312"/>
      <c r="D68" s="313"/>
      <c r="E68" s="286"/>
      <c r="F68" s="264"/>
      <c r="G68" s="260"/>
    </row>
    <row r="69" spans="1:7" x14ac:dyDescent="0.25">
      <c r="A69" s="254" t="s">
        <v>757</v>
      </c>
      <c r="B69" s="613" t="s">
        <v>758</v>
      </c>
      <c r="C69" s="614"/>
      <c r="D69" s="263"/>
      <c r="E69" s="263"/>
      <c r="F69" s="264"/>
      <c r="G69" s="260"/>
    </row>
    <row r="70" spans="1:7" x14ac:dyDescent="0.25">
      <c r="A70" s="254" t="s">
        <v>759</v>
      </c>
      <c r="B70" s="615" t="s">
        <v>760</v>
      </c>
      <c r="C70" s="616"/>
      <c r="D70" s="263"/>
      <c r="E70" s="263"/>
      <c r="F70" s="264"/>
      <c r="G70" s="260"/>
    </row>
    <row r="71" spans="1:7" ht="38.25" x14ac:dyDescent="0.25">
      <c r="A71" s="254"/>
      <c r="B71" s="303" t="s">
        <v>680</v>
      </c>
      <c r="C71" s="268" t="s">
        <v>761</v>
      </c>
      <c r="D71" s="263"/>
      <c r="E71" s="263"/>
      <c r="F71" s="264"/>
      <c r="G71" s="260"/>
    </row>
    <row r="72" spans="1:7" x14ac:dyDescent="0.25">
      <c r="A72" s="254"/>
      <c r="B72" s="303" t="s">
        <v>682</v>
      </c>
      <c r="C72" s="268" t="s">
        <v>762</v>
      </c>
      <c r="D72" s="263"/>
      <c r="E72" s="263"/>
      <c r="F72" s="264"/>
      <c r="G72" s="260"/>
    </row>
    <row r="73" spans="1:7" x14ac:dyDescent="0.25">
      <c r="A73" s="254"/>
      <c r="B73" s="303" t="s">
        <v>684</v>
      </c>
      <c r="C73" s="268" t="s">
        <v>763</v>
      </c>
      <c r="D73" s="263"/>
      <c r="E73" s="263"/>
      <c r="F73" s="264"/>
      <c r="G73" s="260"/>
    </row>
    <row r="74" spans="1:7" ht="25.5" x14ac:dyDescent="0.25">
      <c r="A74" s="254"/>
      <c r="B74" s="303" t="s">
        <v>696</v>
      </c>
      <c r="C74" s="268" t="s">
        <v>764</v>
      </c>
      <c r="D74" s="263"/>
      <c r="E74" s="263"/>
      <c r="F74" s="264"/>
      <c r="G74" s="260"/>
    </row>
    <row r="75" spans="1:7" x14ac:dyDescent="0.25">
      <c r="A75" s="254"/>
      <c r="B75" s="303" t="s">
        <v>698</v>
      </c>
      <c r="C75" s="268" t="s">
        <v>765</v>
      </c>
      <c r="D75" s="263"/>
      <c r="E75" s="263"/>
      <c r="F75" s="264"/>
      <c r="G75" s="260"/>
    </row>
    <row r="76" spans="1:7" x14ac:dyDescent="0.25">
      <c r="A76" s="254"/>
      <c r="B76" s="303" t="s">
        <v>700</v>
      </c>
      <c r="C76" s="312" t="s">
        <v>766</v>
      </c>
      <c r="D76" s="263"/>
      <c r="E76" s="263"/>
      <c r="F76" s="264"/>
      <c r="G76" s="260"/>
    </row>
    <row r="77" spans="1:7" x14ac:dyDescent="0.25">
      <c r="A77" s="254"/>
      <c r="B77" s="303" t="s">
        <v>702</v>
      </c>
      <c r="C77" s="312" t="s">
        <v>767</v>
      </c>
      <c r="D77" s="263"/>
      <c r="E77" s="314"/>
      <c r="F77" s="291"/>
      <c r="G77" s="292"/>
    </row>
    <row r="78" spans="1:7" x14ac:dyDescent="0.25">
      <c r="A78" s="254"/>
      <c r="B78" s="315" t="s">
        <v>704</v>
      </c>
      <c r="C78" s="316" t="s">
        <v>768</v>
      </c>
      <c r="D78" s="317" t="s">
        <v>74</v>
      </c>
      <c r="E78" s="318">
        <v>384</v>
      </c>
      <c r="F78" s="565"/>
      <c r="G78" s="320">
        <f>E78*F78</f>
        <v>0</v>
      </c>
    </row>
    <row r="79" spans="1:7" x14ac:dyDescent="0.25">
      <c r="A79" s="265"/>
      <c r="B79" s="321"/>
      <c r="C79" s="284"/>
      <c r="D79" s="322"/>
      <c r="E79" s="323"/>
      <c r="F79" s="324"/>
      <c r="G79" s="325"/>
    </row>
    <row r="80" spans="1:7" x14ac:dyDescent="0.25">
      <c r="A80" s="326" t="s">
        <v>769</v>
      </c>
      <c r="B80" s="327"/>
      <c r="C80" s="328" t="s">
        <v>770</v>
      </c>
      <c r="D80" s="329"/>
      <c r="E80" s="330"/>
      <c r="F80" s="331"/>
      <c r="G80" s="332"/>
    </row>
    <row r="81" spans="1:7" ht="25.5" x14ac:dyDescent="0.25">
      <c r="A81" s="265"/>
      <c r="B81" s="333" t="s">
        <v>671</v>
      </c>
      <c r="C81" s="334" t="s">
        <v>771</v>
      </c>
      <c r="D81" s="329"/>
      <c r="E81" s="330"/>
      <c r="F81" s="331"/>
      <c r="G81" s="335"/>
    </row>
    <row r="82" spans="1:7" x14ac:dyDescent="0.25">
      <c r="A82" s="265"/>
      <c r="B82" s="336" t="s">
        <v>673</v>
      </c>
      <c r="C82" s="337" t="s">
        <v>772</v>
      </c>
      <c r="D82" s="272"/>
      <c r="E82" s="338"/>
      <c r="F82" s="339"/>
      <c r="G82" s="335"/>
    </row>
    <row r="83" spans="1:7" x14ac:dyDescent="0.25">
      <c r="A83" s="265"/>
      <c r="B83" s="336" t="s">
        <v>675</v>
      </c>
      <c r="C83" s="337" t="s">
        <v>773</v>
      </c>
      <c r="D83" s="272"/>
      <c r="E83" s="338"/>
      <c r="F83" s="339"/>
      <c r="G83" s="335"/>
    </row>
    <row r="84" spans="1:7" x14ac:dyDescent="0.25">
      <c r="A84" s="265"/>
      <c r="B84" s="336" t="s">
        <v>677</v>
      </c>
      <c r="C84" s="337" t="s">
        <v>774</v>
      </c>
      <c r="D84" s="272"/>
      <c r="E84" s="338"/>
      <c r="F84" s="339"/>
      <c r="G84" s="335"/>
    </row>
    <row r="85" spans="1:7" x14ac:dyDescent="0.25">
      <c r="A85" s="265"/>
      <c r="B85" s="336" t="s">
        <v>775</v>
      </c>
      <c r="C85" s="340" t="s">
        <v>776</v>
      </c>
      <c r="D85" s="272"/>
      <c r="E85" s="341">
        <v>45</v>
      </c>
      <c r="F85" s="339"/>
      <c r="G85" s="335"/>
    </row>
    <row r="86" spans="1:7" x14ac:dyDescent="0.25">
      <c r="A86" s="265"/>
      <c r="B86" s="342" t="s">
        <v>777</v>
      </c>
      <c r="C86" s="343" t="s">
        <v>778</v>
      </c>
      <c r="D86" s="344" t="s">
        <v>779</v>
      </c>
      <c r="E86" s="341">
        <v>4</v>
      </c>
      <c r="F86" s="345"/>
      <c r="G86" s="335"/>
    </row>
    <row r="87" spans="1:7" ht="25.5" x14ac:dyDescent="0.25">
      <c r="A87" s="265"/>
      <c r="B87" s="346" t="s">
        <v>780</v>
      </c>
      <c r="C87" s="347" t="s">
        <v>781</v>
      </c>
      <c r="D87" s="348" t="s">
        <v>779</v>
      </c>
      <c r="E87" s="349">
        <f>SUM(E85:E86)*8</f>
        <v>392</v>
      </c>
      <c r="F87" s="566"/>
      <c r="G87" s="278">
        <f>SUM(F87*E87)</f>
        <v>0</v>
      </c>
    </row>
    <row r="88" spans="1:7" x14ac:dyDescent="0.25">
      <c r="A88" s="265"/>
      <c r="B88" s="321"/>
      <c r="C88" s="284"/>
      <c r="D88" s="322"/>
      <c r="E88" s="350"/>
      <c r="F88" s="351"/>
      <c r="G88" s="352"/>
    </row>
    <row r="89" spans="1:7" x14ac:dyDescent="0.25">
      <c r="A89" s="265"/>
      <c r="B89" s="321"/>
      <c r="C89" s="284"/>
      <c r="D89" s="322"/>
      <c r="E89" s="350"/>
      <c r="F89" s="351"/>
      <c r="G89" s="352"/>
    </row>
    <row r="90" spans="1:7" x14ac:dyDescent="0.25">
      <c r="A90" s="353"/>
      <c r="B90" s="354"/>
      <c r="C90" s="355" t="s">
        <v>782</v>
      </c>
      <c r="D90" s="356"/>
      <c r="E90" s="357"/>
      <c r="F90" s="356"/>
      <c r="G90" s="278"/>
    </row>
    <row r="91" spans="1:7" x14ac:dyDescent="0.25">
      <c r="A91" s="265"/>
      <c r="B91" s="358"/>
      <c r="C91" s="358"/>
      <c r="D91" s="358"/>
      <c r="E91" s="359"/>
      <c r="F91" s="358"/>
      <c r="G91" s="358"/>
    </row>
    <row r="92" spans="1:7" x14ac:dyDescent="0.25">
      <c r="A92" s="254" t="s">
        <v>783</v>
      </c>
      <c r="B92" s="617" t="s">
        <v>784</v>
      </c>
      <c r="C92" s="618"/>
      <c r="D92" s="360"/>
      <c r="E92" s="361"/>
      <c r="F92" s="362"/>
      <c r="G92" s="363"/>
    </row>
    <row r="93" spans="1:7" x14ac:dyDescent="0.25">
      <c r="A93" s="254"/>
      <c r="B93" s="303" t="s">
        <v>680</v>
      </c>
      <c r="C93" s="268" t="s">
        <v>785</v>
      </c>
      <c r="D93" s="263"/>
      <c r="E93" s="364"/>
      <c r="F93" s="264"/>
      <c r="G93" s="260"/>
    </row>
    <row r="94" spans="1:7" x14ac:dyDescent="0.25">
      <c r="A94" s="254"/>
      <c r="B94" s="303" t="s">
        <v>682</v>
      </c>
      <c r="C94" s="268" t="s">
        <v>786</v>
      </c>
      <c r="D94" s="263"/>
      <c r="E94" s="364"/>
      <c r="F94" s="264"/>
      <c r="G94" s="260"/>
    </row>
    <row r="95" spans="1:7" x14ac:dyDescent="0.25">
      <c r="A95" s="254"/>
      <c r="B95" s="303" t="s">
        <v>684</v>
      </c>
      <c r="C95" s="268" t="s">
        <v>787</v>
      </c>
      <c r="D95" s="263"/>
      <c r="E95" s="364"/>
      <c r="F95" s="264"/>
      <c r="G95" s="260"/>
    </row>
    <row r="96" spans="1:7" x14ac:dyDescent="0.25">
      <c r="A96" s="254"/>
      <c r="B96" s="303" t="s">
        <v>696</v>
      </c>
      <c r="C96" s="268" t="s">
        <v>788</v>
      </c>
      <c r="D96" s="263"/>
      <c r="E96" s="364"/>
      <c r="F96" s="264"/>
      <c r="G96" s="260"/>
    </row>
    <row r="97" spans="1:7" x14ac:dyDescent="0.25">
      <c r="A97" s="254"/>
      <c r="B97" s="303" t="s">
        <v>698</v>
      </c>
      <c r="C97" s="268" t="s">
        <v>701</v>
      </c>
      <c r="D97" s="263"/>
      <c r="E97" s="364"/>
      <c r="F97" s="264"/>
      <c r="G97" s="260"/>
    </row>
    <row r="98" spans="1:7" x14ac:dyDescent="0.25">
      <c r="A98" s="254"/>
      <c r="B98" s="306" t="s">
        <v>700</v>
      </c>
      <c r="C98" s="274" t="s">
        <v>789</v>
      </c>
      <c r="D98" s="251" t="s">
        <v>779</v>
      </c>
      <c r="E98" s="365">
        <v>1.75</v>
      </c>
      <c r="F98" s="277"/>
      <c r="G98" s="278"/>
    </row>
    <row r="99" spans="1:7" x14ac:dyDescent="0.25">
      <c r="A99" s="254"/>
      <c r="B99" s="306" t="s">
        <v>702</v>
      </c>
      <c r="C99" s="274" t="s">
        <v>790</v>
      </c>
      <c r="D99" s="251" t="s">
        <v>779</v>
      </c>
      <c r="E99" s="365">
        <v>4.8000000000000007</v>
      </c>
      <c r="F99" s="277"/>
      <c r="G99" s="278"/>
    </row>
    <row r="100" spans="1:7" x14ac:dyDescent="0.25">
      <c r="A100" s="254"/>
      <c r="B100" s="306" t="s">
        <v>704</v>
      </c>
      <c r="C100" s="366" t="s">
        <v>554</v>
      </c>
      <c r="D100" s="251" t="s">
        <v>779</v>
      </c>
      <c r="E100" s="365">
        <f>SUM(E98:E99)</f>
        <v>6.5500000000000007</v>
      </c>
      <c r="F100" s="564"/>
      <c r="G100" s="278">
        <f t="shared" ref="G100" si="0">E100*F100</f>
        <v>0</v>
      </c>
    </row>
    <row r="101" spans="1:7" x14ac:dyDescent="0.25">
      <c r="A101" s="254"/>
      <c r="B101" s="367"/>
      <c r="C101" s="368"/>
      <c r="D101" s="314"/>
      <c r="E101" s="369"/>
      <c r="F101" s="264"/>
      <c r="G101" s="292"/>
    </row>
    <row r="102" spans="1:7" x14ac:dyDescent="0.25">
      <c r="A102" s="254" t="s">
        <v>791</v>
      </c>
      <c r="B102" s="608" t="s">
        <v>792</v>
      </c>
      <c r="C102" s="608"/>
      <c r="D102" s="302"/>
      <c r="E102" s="302"/>
      <c r="F102" s="277"/>
      <c r="G102" s="278"/>
    </row>
    <row r="103" spans="1:7" ht="38.25" x14ac:dyDescent="0.25">
      <c r="A103" s="254"/>
      <c r="B103" s="265" t="s">
        <v>793</v>
      </c>
      <c r="C103" s="268" t="s">
        <v>794</v>
      </c>
      <c r="D103" s="263"/>
      <c r="E103" s="263"/>
      <c r="F103" s="264"/>
      <c r="G103" s="260"/>
    </row>
    <row r="104" spans="1:7" ht="89.25" x14ac:dyDescent="0.25">
      <c r="A104" s="254"/>
      <c r="B104" s="265" t="s">
        <v>793</v>
      </c>
      <c r="C104" s="310" t="s">
        <v>795</v>
      </c>
      <c r="D104" s="263"/>
      <c r="E104" s="263"/>
      <c r="F104" s="264"/>
      <c r="G104" s="260"/>
    </row>
    <row r="105" spans="1:7" ht="25.5" x14ac:dyDescent="0.25">
      <c r="A105" s="254"/>
      <c r="B105" s="265" t="s">
        <v>793</v>
      </c>
      <c r="C105" s="310" t="s">
        <v>796</v>
      </c>
      <c r="D105" s="263"/>
      <c r="E105" s="263"/>
      <c r="F105" s="264"/>
      <c r="G105" s="260"/>
    </row>
    <row r="106" spans="1:7" ht="38.25" x14ac:dyDescent="0.25">
      <c r="A106" s="254"/>
      <c r="B106" s="265" t="s">
        <v>793</v>
      </c>
      <c r="C106" s="268" t="s">
        <v>797</v>
      </c>
      <c r="D106" s="263"/>
      <c r="E106" s="263"/>
      <c r="F106" s="264"/>
      <c r="G106" s="260"/>
    </row>
    <row r="107" spans="1:7" x14ac:dyDescent="0.25">
      <c r="A107" s="254"/>
      <c r="B107" s="265"/>
      <c r="C107" s="268" t="s">
        <v>701</v>
      </c>
      <c r="D107" s="263"/>
      <c r="E107" s="263"/>
      <c r="F107" s="264"/>
      <c r="G107" s="260"/>
    </row>
    <row r="108" spans="1:7" ht="51" x14ac:dyDescent="0.25">
      <c r="A108" s="254"/>
      <c r="B108" s="306" t="s">
        <v>680</v>
      </c>
      <c r="C108" s="370" t="s">
        <v>798</v>
      </c>
      <c r="D108" s="275" t="s">
        <v>555</v>
      </c>
      <c r="E108" s="371">
        <v>1.75</v>
      </c>
      <c r="F108" s="564"/>
      <c r="G108" s="278">
        <f>E108*F108</f>
        <v>0</v>
      </c>
    </row>
    <row r="109" spans="1:7" x14ac:dyDescent="0.25">
      <c r="A109" s="254"/>
      <c r="B109" s="367"/>
      <c r="C109" s="368"/>
      <c r="D109" s="314"/>
      <c r="E109" s="364"/>
      <c r="F109" s="264"/>
      <c r="G109" s="292"/>
    </row>
    <row r="110" spans="1:7" x14ac:dyDescent="0.25">
      <c r="A110" s="254" t="s">
        <v>799</v>
      </c>
      <c r="B110" s="608" t="s">
        <v>800</v>
      </c>
      <c r="C110" s="608"/>
      <c r="D110" s="302"/>
      <c r="E110" s="302"/>
      <c r="F110" s="277"/>
      <c r="G110" s="278"/>
    </row>
    <row r="111" spans="1:7" ht="76.5" x14ac:dyDescent="0.25">
      <c r="A111" s="254"/>
      <c r="B111" s="306" t="s">
        <v>680</v>
      </c>
      <c r="C111" s="370" t="s">
        <v>801</v>
      </c>
      <c r="D111" s="281" t="s">
        <v>74</v>
      </c>
      <c r="E111" s="371">
        <v>2</v>
      </c>
      <c r="F111" s="564"/>
      <c r="G111" s="278">
        <f>E111*F111</f>
        <v>0</v>
      </c>
    </row>
    <row r="112" spans="1:7" ht="51" x14ac:dyDescent="0.25">
      <c r="A112" s="372"/>
      <c r="B112" s="306" t="s">
        <v>682</v>
      </c>
      <c r="C112" s="370" t="s">
        <v>802</v>
      </c>
      <c r="D112" s="281" t="s">
        <v>74</v>
      </c>
      <c r="E112" s="371">
        <v>10</v>
      </c>
      <c r="F112" s="564"/>
      <c r="G112" s="278">
        <f>E112*F112</f>
        <v>0</v>
      </c>
    </row>
    <row r="113" spans="1:7" s="376" customFormat="1" x14ac:dyDescent="0.25">
      <c r="A113" s="373"/>
      <c r="B113" s="373"/>
      <c r="C113" s="374"/>
      <c r="D113" s="375"/>
      <c r="E113" s="257"/>
      <c r="F113" s="324"/>
      <c r="G113" s="609">
        <f>SUM(G3:G112)</f>
        <v>0</v>
      </c>
    </row>
    <row r="114" spans="1:7" s="376" customFormat="1" x14ac:dyDescent="0.25">
      <c r="A114" s="373"/>
      <c r="B114" s="373"/>
      <c r="C114" s="377"/>
      <c r="D114" s="257"/>
      <c r="E114" s="378" t="s">
        <v>687</v>
      </c>
      <c r="F114" s="257"/>
      <c r="G114" s="610"/>
    </row>
  </sheetData>
  <sheetProtection algorithmName="SHA-512" hashValue="UFnTgPldOR1qFL4QV/3UljQ+k+Ax616bLIHVYAyiPhLbZQi606QHjevQHgNOo6+p+VXj36WK3MxGp9So09K0FQ==" saltValue="J8J/hNhqXodlrIX8Shvc1A==" spinCount="100000" sheet="1" objects="1" scenarios="1" formatCells="0" formatColumns="0" formatRows="0"/>
  <mergeCells count="8">
    <mergeCell ref="B110:C110"/>
    <mergeCell ref="G113:G114"/>
    <mergeCell ref="B1:C1"/>
    <mergeCell ref="B55:C55"/>
    <mergeCell ref="B69:C69"/>
    <mergeCell ref="B70:C70"/>
    <mergeCell ref="B92:C92"/>
    <mergeCell ref="B102:C102"/>
  </mergeCells>
  <printOptions horizontalCentered="1"/>
  <pageMargins left="0.70866141732283472" right="0.70866141732283472" top="0.74803149606299213" bottom="0.74803149606299213" header="0.31496062992125984" footer="0.31496062992125984"/>
  <pageSetup paperSize="9" scale="94" orientation="portrait" r:id="rId1"/>
  <headerFooter>
    <oddFooter>&amp;C&amp;P</oddFooter>
  </headerFooter>
  <rowBreaks count="3" manualBreakCount="3">
    <brk id="30" max="6" man="1"/>
    <brk id="53" max="6" man="1"/>
    <brk id="8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8"/>
  <sheetViews>
    <sheetView view="pageBreakPreview" zoomScaleNormal="100" zoomScaleSheetLayoutView="100" workbookViewId="0">
      <selection activeCell="F74" activeCellId="4" sqref="F34:F37 F50:F53 F56 F59:F62 F74"/>
    </sheetView>
  </sheetViews>
  <sheetFormatPr defaultColWidth="8.85546875" defaultRowHeight="16.5" x14ac:dyDescent="0.25"/>
  <cols>
    <col min="1" max="1" width="8" style="323" customWidth="1"/>
    <col min="2" max="2" width="2.42578125" style="248" customWidth="1"/>
    <col min="3" max="3" width="40" style="377" customWidth="1"/>
    <col min="4" max="4" width="10.7109375" style="257" customWidth="1"/>
    <col min="5" max="5" width="10.7109375" style="323" customWidth="1"/>
    <col min="6" max="6" width="10.7109375" style="257" customWidth="1"/>
    <col min="7" max="7" width="10.7109375" style="379" customWidth="1"/>
    <col min="8" max="16384" width="8.85546875" style="253"/>
  </cols>
  <sheetData>
    <row r="1" spans="1:7" x14ac:dyDescent="0.25">
      <c r="A1" s="251" t="s">
        <v>0</v>
      </c>
      <c r="B1" s="611" t="s">
        <v>1</v>
      </c>
      <c r="C1" s="612"/>
      <c r="D1" s="251" t="s">
        <v>2</v>
      </c>
      <c r="E1" s="251" t="s">
        <v>3</v>
      </c>
      <c r="F1" s="251" t="s">
        <v>4</v>
      </c>
      <c r="G1" s="252" t="s">
        <v>5</v>
      </c>
    </row>
    <row r="2" spans="1:7" x14ac:dyDescent="0.25">
      <c r="A2" s="254"/>
      <c r="B2" s="174"/>
      <c r="C2" s="256"/>
      <c r="E2" s="353"/>
      <c r="F2" s="259"/>
      <c r="G2" s="260"/>
    </row>
    <row r="3" spans="1:7" x14ac:dyDescent="0.25">
      <c r="A3" s="254"/>
      <c r="B3" s="180" t="s">
        <v>106</v>
      </c>
      <c r="C3" s="262"/>
      <c r="D3" s="263"/>
      <c r="E3" s="263"/>
      <c r="F3" s="264"/>
      <c r="G3" s="260"/>
    </row>
    <row r="4" spans="1:7" x14ac:dyDescent="0.25">
      <c r="A4" s="254"/>
      <c r="B4" s="184"/>
      <c r="C4" s="262"/>
      <c r="D4" s="263"/>
      <c r="E4" s="263"/>
      <c r="F4" s="264"/>
      <c r="G4" s="260"/>
    </row>
    <row r="5" spans="1:7" x14ac:dyDescent="0.25">
      <c r="A5" s="254"/>
      <c r="B5" s="180" t="s">
        <v>803</v>
      </c>
      <c r="C5" s="262"/>
      <c r="D5" s="263"/>
      <c r="E5" s="263"/>
      <c r="F5" s="264"/>
      <c r="G5" s="260"/>
    </row>
    <row r="6" spans="1:7" x14ac:dyDescent="0.25">
      <c r="A6" s="254"/>
      <c r="B6" s="184"/>
      <c r="C6" s="262"/>
      <c r="D6" s="263"/>
      <c r="E6" s="263"/>
      <c r="F6" s="264"/>
      <c r="G6" s="260"/>
    </row>
    <row r="7" spans="1:7" x14ac:dyDescent="0.25">
      <c r="A7" s="254"/>
      <c r="B7" s="620" t="s">
        <v>804</v>
      </c>
      <c r="C7" s="621"/>
      <c r="D7" s="263"/>
      <c r="E7" s="263"/>
      <c r="F7" s="264"/>
      <c r="G7" s="260"/>
    </row>
    <row r="8" spans="1:7" ht="13.9" customHeight="1" x14ac:dyDescent="0.25">
      <c r="A8" s="254"/>
      <c r="B8" s="380" t="s">
        <v>680</v>
      </c>
      <c r="C8" s="381" t="s">
        <v>805</v>
      </c>
      <c r="D8" s="263"/>
      <c r="E8" s="263"/>
      <c r="F8" s="264"/>
      <c r="G8" s="260"/>
    </row>
    <row r="9" spans="1:7" ht="51" x14ac:dyDescent="0.25">
      <c r="A9" s="254"/>
      <c r="B9" s="382"/>
      <c r="C9" s="268" t="s">
        <v>806</v>
      </c>
      <c r="D9" s="263"/>
      <c r="E9" s="263"/>
      <c r="F9" s="264"/>
      <c r="G9" s="260"/>
    </row>
    <row r="10" spans="1:7" ht="51" x14ac:dyDescent="0.25">
      <c r="A10" s="254"/>
      <c r="B10" s="184" t="s">
        <v>706</v>
      </c>
      <c r="C10" s="268" t="s">
        <v>807</v>
      </c>
      <c r="D10" s="263"/>
      <c r="E10" s="263"/>
      <c r="F10" s="269"/>
      <c r="G10" s="260"/>
    </row>
    <row r="11" spans="1:7" ht="51" x14ac:dyDescent="0.25">
      <c r="A11" s="254"/>
      <c r="B11" s="184" t="s">
        <v>808</v>
      </c>
      <c r="C11" s="268" t="s">
        <v>809</v>
      </c>
      <c r="D11" s="263"/>
      <c r="E11" s="263"/>
      <c r="F11" s="264"/>
      <c r="G11" s="260"/>
    </row>
    <row r="12" spans="1:7" ht="51" x14ac:dyDescent="0.25">
      <c r="A12" s="254"/>
      <c r="B12" s="184" t="s">
        <v>810</v>
      </c>
      <c r="C12" s="268" t="s">
        <v>811</v>
      </c>
      <c r="D12" s="263"/>
      <c r="E12" s="263"/>
      <c r="F12" s="264"/>
      <c r="G12" s="260"/>
    </row>
    <row r="13" spans="1:7" ht="51" x14ac:dyDescent="0.25">
      <c r="A13" s="254"/>
      <c r="B13" s="184" t="s">
        <v>812</v>
      </c>
      <c r="C13" s="268" t="s">
        <v>813</v>
      </c>
      <c r="D13" s="263"/>
      <c r="E13" s="263"/>
      <c r="F13" s="264"/>
      <c r="G13" s="260"/>
    </row>
    <row r="14" spans="1:7" ht="25.5" x14ac:dyDescent="0.25">
      <c r="A14" s="254"/>
      <c r="B14" s="382" t="s">
        <v>814</v>
      </c>
      <c r="C14" s="268" t="s">
        <v>815</v>
      </c>
      <c r="D14" s="263"/>
      <c r="E14" s="263"/>
      <c r="F14" s="264"/>
      <c r="G14" s="260"/>
    </row>
    <row r="15" spans="1:7" ht="89.25" x14ac:dyDescent="0.25">
      <c r="A15" s="254"/>
      <c r="B15" s="184" t="s">
        <v>816</v>
      </c>
      <c r="C15" s="268" t="s">
        <v>817</v>
      </c>
      <c r="D15" s="272"/>
      <c r="E15" s="263"/>
      <c r="F15" s="264"/>
      <c r="G15" s="260"/>
    </row>
    <row r="16" spans="1:7" x14ac:dyDescent="0.25">
      <c r="A16" s="254"/>
      <c r="B16" s="382"/>
      <c r="C16" s="268" t="s">
        <v>749</v>
      </c>
      <c r="D16" s="383"/>
      <c r="E16" s="314"/>
      <c r="F16" s="291"/>
      <c r="G16" s="292"/>
    </row>
    <row r="17" spans="1:7" ht="17.45" customHeight="1" x14ac:dyDescent="0.25">
      <c r="A17" s="254"/>
      <c r="B17" s="382" t="s">
        <v>818</v>
      </c>
      <c r="C17" s="271" t="s">
        <v>819</v>
      </c>
      <c r="D17" s="383"/>
      <c r="E17" s="314"/>
      <c r="F17" s="291"/>
      <c r="G17" s="292"/>
    </row>
    <row r="18" spans="1:7" x14ac:dyDescent="0.25">
      <c r="A18" s="254"/>
      <c r="B18" s="184"/>
      <c r="C18" s="270"/>
      <c r="D18" s="272"/>
      <c r="E18" s="263"/>
      <c r="F18" s="264"/>
      <c r="G18" s="260"/>
    </row>
    <row r="19" spans="1:7" x14ac:dyDescent="0.25">
      <c r="A19" s="254"/>
      <c r="B19" s="382" t="s">
        <v>682</v>
      </c>
      <c r="C19" s="271" t="s">
        <v>820</v>
      </c>
      <c r="D19" s="263"/>
      <c r="E19" s="263"/>
      <c r="F19" s="264"/>
      <c r="G19" s="260"/>
    </row>
    <row r="20" spans="1:7" x14ac:dyDescent="0.25">
      <c r="A20" s="254"/>
      <c r="B20" s="184" t="s">
        <v>706</v>
      </c>
      <c r="C20" s="268" t="s">
        <v>821</v>
      </c>
      <c r="D20" s="263"/>
      <c r="E20" s="263"/>
      <c r="F20" s="264"/>
      <c r="G20" s="260"/>
    </row>
    <row r="21" spans="1:7" ht="34.9" customHeight="1" x14ac:dyDescent="0.25">
      <c r="A21" s="254"/>
      <c r="B21" s="184" t="s">
        <v>808</v>
      </c>
      <c r="C21" s="268" t="s">
        <v>822</v>
      </c>
      <c r="D21" s="263"/>
      <c r="E21" s="263"/>
      <c r="F21" s="264"/>
      <c r="G21" s="260"/>
    </row>
    <row r="22" spans="1:7" ht="25.5" x14ac:dyDescent="0.25">
      <c r="A22" s="254"/>
      <c r="B22" s="184" t="s">
        <v>810</v>
      </c>
      <c r="C22" s="268" t="s">
        <v>823</v>
      </c>
      <c r="D22" s="263"/>
      <c r="E22" s="263"/>
      <c r="F22" s="264"/>
      <c r="G22" s="260"/>
    </row>
    <row r="23" spans="1:7" x14ac:dyDescent="0.25">
      <c r="A23" s="254"/>
      <c r="B23" s="184" t="s">
        <v>812</v>
      </c>
      <c r="C23" s="268" t="s">
        <v>824</v>
      </c>
      <c r="D23" s="263"/>
      <c r="E23" s="263"/>
      <c r="F23" s="264"/>
      <c r="G23" s="260"/>
    </row>
    <row r="24" spans="1:7" ht="89.25" x14ac:dyDescent="0.25">
      <c r="A24" s="254"/>
      <c r="B24" s="184" t="s">
        <v>814</v>
      </c>
      <c r="C24" s="268" t="s">
        <v>825</v>
      </c>
      <c r="D24" s="263"/>
      <c r="E24" s="263"/>
      <c r="F24" s="264"/>
      <c r="G24" s="260"/>
    </row>
    <row r="25" spans="1:7" ht="25.5" x14ac:dyDescent="0.25">
      <c r="A25" s="254"/>
      <c r="B25" s="184" t="s">
        <v>816</v>
      </c>
      <c r="C25" s="268" t="s">
        <v>826</v>
      </c>
      <c r="D25" s="263"/>
      <c r="E25" s="263"/>
      <c r="F25" s="264"/>
      <c r="G25" s="260"/>
    </row>
    <row r="26" spans="1:7" x14ac:dyDescent="0.25">
      <c r="A26" s="254"/>
      <c r="B26" s="184" t="s">
        <v>818</v>
      </c>
      <c r="C26" s="268" t="s">
        <v>827</v>
      </c>
      <c r="D26" s="263"/>
      <c r="E26" s="263"/>
      <c r="F26" s="264"/>
      <c r="G26" s="260"/>
    </row>
    <row r="27" spans="1:7" ht="25.5" x14ac:dyDescent="0.25">
      <c r="A27" s="254"/>
      <c r="B27" s="384" t="s">
        <v>828</v>
      </c>
      <c r="C27" s="385" t="s">
        <v>829</v>
      </c>
      <c r="D27" s="318"/>
      <c r="E27" s="318"/>
      <c r="F27" s="319"/>
      <c r="G27" s="320"/>
    </row>
    <row r="28" spans="1:7" ht="33" customHeight="1" x14ac:dyDescent="0.2">
      <c r="A28" s="254" t="s">
        <v>830</v>
      </c>
      <c r="B28" s="622" t="s">
        <v>831</v>
      </c>
      <c r="C28" s="623"/>
      <c r="D28" s="263"/>
      <c r="E28" s="263"/>
      <c r="F28" s="264"/>
      <c r="G28" s="260"/>
    </row>
    <row r="29" spans="1:7" ht="51" x14ac:dyDescent="0.2">
      <c r="A29" s="254"/>
      <c r="B29" s="184" t="s">
        <v>680</v>
      </c>
      <c r="C29" s="386" t="s">
        <v>832</v>
      </c>
      <c r="D29" s="263"/>
      <c r="E29" s="263"/>
      <c r="F29" s="264"/>
      <c r="G29" s="260"/>
    </row>
    <row r="30" spans="1:7" ht="51" x14ac:dyDescent="0.2">
      <c r="A30" s="254"/>
      <c r="B30" s="184" t="s">
        <v>682</v>
      </c>
      <c r="C30" s="386" t="s">
        <v>833</v>
      </c>
      <c r="D30" s="285"/>
      <c r="E30" s="290"/>
      <c r="F30" s="291"/>
      <c r="G30" s="292"/>
    </row>
    <row r="31" spans="1:7" ht="25.5" x14ac:dyDescent="0.2">
      <c r="A31" s="254"/>
      <c r="B31" s="184" t="s">
        <v>684</v>
      </c>
      <c r="C31" s="386" t="s">
        <v>834</v>
      </c>
      <c r="D31" s="263"/>
      <c r="E31" s="263"/>
      <c r="F31" s="264"/>
      <c r="G31" s="260"/>
    </row>
    <row r="32" spans="1:7" ht="25.5" x14ac:dyDescent="0.2">
      <c r="A32" s="254"/>
      <c r="B32" s="337" t="s">
        <v>696</v>
      </c>
      <c r="C32" s="386" t="s">
        <v>835</v>
      </c>
      <c r="D32" s="263"/>
      <c r="E32" s="263"/>
      <c r="F32" s="264"/>
      <c r="G32" s="260"/>
    </row>
    <row r="33" spans="1:7" x14ac:dyDescent="0.25">
      <c r="A33" s="254"/>
      <c r="B33" s="184" t="s">
        <v>698</v>
      </c>
      <c r="C33" s="387" t="s">
        <v>836</v>
      </c>
      <c r="D33" s="263"/>
      <c r="E33" s="263"/>
      <c r="F33" s="264"/>
      <c r="G33" s="260"/>
    </row>
    <row r="34" spans="1:7" x14ac:dyDescent="0.2">
      <c r="A34" s="254"/>
      <c r="B34" s="388" t="s">
        <v>700</v>
      </c>
      <c r="C34" s="389" t="s">
        <v>837</v>
      </c>
      <c r="D34" s="251" t="s">
        <v>838</v>
      </c>
      <c r="E34" s="215">
        <v>8</v>
      </c>
      <c r="F34" s="564"/>
      <c r="G34" s="278">
        <f>E34*F34</f>
        <v>0</v>
      </c>
    </row>
    <row r="35" spans="1:7" x14ac:dyDescent="0.2">
      <c r="A35" s="254"/>
      <c r="B35" s="388" t="s">
        <v>702</v>
      </c>
      <c r="C35" s="389" t="s">
        <v>839</v>
      </c>
      <c r="D35" s="251" t="s">
        <v>838</v>
      </c>
      <c r="E35" s="215">
        <v>8</v>
      </c>
      <c r="F35" s="564"/>
      <c r="G35" s="278">
        <f t="shared" ref="G35:G37" si="0">E35*F35</f>
        <v>0</v>
      </c>
    </row>
    <row r="36" spans="1:7" x14ac:dyDescent="0.2">
      <c r="A36" s="254"/>
      <c r="B36" s="388" t="s">
        <v>706</v>
      </c>
      <c r="C36" s="390" t="s">
        <v>840</v>
      </c>
      <c r="D36" s="251" t="s">
        <v>838</v>
      </c>
      <c r="E36" s="215">
        <v>12</v>
      </c>
      <c r="F36" s="564"/>
      <c r="G36" s="278">
        <f t="shared" si="0"/>
        <v>0</v>
      </c>
    </row>
    <row r="37" spans="1:7" x14ac:dyDescent="0.2">
      <c r="A37" s="254"/>
      <c r="B37" s="388" t="s">
        <v>706</v>
      </c>
      <c r="C37" s="390" t="s">
        <v>841</v>
      </c>
      <c r="D37" s="251" t="s">
        <v>838</v>
      </c>
      <c r="E37" s="215">
        <v>12</v>
      </c>
      <c r="F37" s="564"/>
      <c r="G37" s="278">
        <f t="shared" si="0"/>
        <v>0</v>
      </c>
    </row>
    <row r="38" spans="1:7" x14ac:dyDescent="0.2">
      <c r="A38" s="254"/>
      <c r="B38" s="382"/>
      <c r="C38" s="391"/>
      <c r="D38" s="314"/>
      <c r="E38" s="392"/>
      <c r="F38" s="264"/>
      <c r="G38" s="260"/>
    </row>
    <row r="39" spans="1:7" x14ac:dyDescent="0.2">
      <c r="A39" s="254"/>
      <c r="B39" s="388"/>
      <c r="C39" s="393" t="s">
        <v>842</v>
      </c>
      <c r="D39" s="226"/>
      <c r="E39" s="215">
        <f>SUM(E34:E37)</f>
        <v>40</v>
      </c>
      <c r="F39" s="277"/>
      <c r="G39" s="278"/>
    </row>
    <row r="40" spans="1:7" x14ac:dyDescent="0.2">
      <c r="A40" s="254"/>
      <c r="B40" s="382"/>
      <c r="C40" s="394"/>
      <c r="D40" s="395"/>
      <c r="E40" s="396"/>
      <c r="F40" s="291"/>
      <c r="G40" s="292"/>
    </row>
    <row r="41" spans="1:7" x14ac:dyDescent="0.25">
      <c r="A41" s="251" t="s">
        <v>0</v>
      </c>
      <c r="B41" s="611" t="s">
        <v>1</v>
      </c>
      <c r="C41" s="612"/>
      <c r="D41" s="251" t="s">
        <v>2</v>
      </c>
      <c r="E41" s="251" t="s">
        <v>3</v>
      </c>
      <c r="F41" s="251"/>
      <c r="G41" s="252" t="s">
        <v>5</v>
      </c>
    </row>
    <row r="42" spans="1:7" x14ac:dyDescent="0.2">
      <c r="A42" s="254" t="s">
        <v>843</v>
      </c>
      <c r="B42" s="624" t="s">
        <v>844</v>
      </c>
      <c r="C42" s="625"/>
      <c r="D42" s="360"/>
      <c r="E42" s="360"/>
      <c r="F42" s="362"/>
      <c r="G42" s="363"/>
    </row>
    <row r="43" spans="1:7" ht="38.25" x14ac:dyDescent="0.2">
      <c r="A43" s="254"/>
      <c r="B43" s="184" t="s">
        <v>684</v>
      </c>
      <c r="C43" s="397" t="s">
        <v>845</v>
      </c>
      <c r="D43" s="263"/>
      <c r="E43" s="263"/>
      <c r="F43" s="264"/>
      <c r="G43" s="260"/>
    </row>
    <row r="44" spans="1:7" x14ac:dyDescent="0.25">
      <c r="A44" s="254"/>
      <c r="B44" s="184" t="s">
        <v>696</v>
      </c>
      <c r="C44" s="196" t="s">
        <v>836</v>
      </c>
      <c r="D44" s="263"/>
      <c r="E44" s="263"/>
      <c r="F44" s="264"/>
      <c r="G44" s="260"/>
    </row>
    <row r="45" spans="1:7" ht="25.5" x14ac:dyDescent="0.2">
      <c r="A45" s="254"/>
      <c r="B45" s="382" t="s">
        <v>698</v>
      </c>
      <c r="C45" s="398" t="s">
        <v>846</v>
      </c>
      <c r="D45" s="263"/>
      <c r="E45" s="263"/>
      <c r="F45" s="264"/>
      <c r="G45" s="260"/>
    </row>
    <row r="46" spans="1:7" x14ac:dyDescent="0.2">
      <c r="A46" s="254"/>
      <c r="B46" s="184" t="s">
        <v>700</v>
      </c>
      <c r="C46" s="241" t="s">
        <v>847</v>
      </c>
      <c r="D46" s="263"/>
      <c r="E46" s="263"/>
      <c r="F46" s="264"/>
      <c r="G46" s="260"/>
    </row>
    <row r="47" spans="1:7" x14ac:dyDescent="0.25">
      <c r="A47" s="254"/>
      <c r="B47" s="184" t="s">
        <v>702</v>
      </c>
      <c r="C47" s="196" t="s">
        <v>836</v>
      </c>
      <c r="D47" s="263"/>
      <c r="E47" s="263"/>
      <c r="F47" s="264"/>
      <c r="G47" s="260"/>
    </row>
    <row r="48" spans="1:7" x14ac:dyDescent="0.25">
      <c r="A48" s="254"/>
      <c r="B48" s="184"/>
      <c r="C48" s="271"/>
      <c r="D48" s="263"/>
      <c r="E48" s="263"/>
      <c r="F48" s="264"/>
      <c r="G48" s="260"/>
    </row>
    <row r="49" spans="1:7" x14ac:dyDescent="0.2">
      <c r="A49" s="254" t="s">
        <v>848</v>
      </c>
      <c r="B49" s="619" t="s">
        <v>849</v>
      </c>
      <c r="C49" s="619"/>
      <c r="D49" s="302"/>
      <c r="E49" s="302"/>
      <c r="F49" s="277"/>
      <c r="G49" s="278"/>
    </row>
    <row r="50" spans="1:7" ht="13.9" customHeight="1" x14ac:dyDescent="0.2">
      <c r="A50" s="254"/>
      <c r="B50" s="626" t="s">
        <v>850</v>
      </c>
      <c r="C50" s="626"/>
      <c r="D50" s="251" t="s">
        <v>838</v>
      </c>
      <c r="E50" s="302">
        <v>60</v>
      </c>
      <c r="F50" s="564"/>
      <c r="G50" s="278">
        <f t="shared" ref="G50:G53" si="1">E50*F50</f>
        <v>0</v>
      </c>
    </row>
    <row r="51" spans="1:7" ht="13.9" customHeight="1" x14ac:dyDescent="0.2">
      <c r="A51" s="254"/>
      <c r="B51" s="627" t="s">
        <v>851</v>
      </c>
      <c r="C51" s="627"/>
      <c r="D51" s="251" t="s">
        <v>838</v>
      </c>
      <c r="E51" s="302">
        <v>60</v>
      </c>
      <c r="F51" s="564"/>
      <c r="G51" s="278">
        <f t="shared" si="1"/>
        <v>0</v>
      </c>
    </row>
    <row r="52" spans="1:7" ht="13.9" customHeight="1" x14ac:dyDescent="0.2">
      <c r="A52" s="254"/>
      <c r="B52" s="626" t="s">
        <v>852</v>
      </c>
      <c r="C52" s="626"/>
      <c r="D52" s="251" t="s">
        <v>838</v>
      </c>
      <c r="E52" s="302">
        <v>60</v>
      </c>
      <c r="F52" s="564"/>
      <c r="G52" s="278">
        <f t="shared" si="1"/>
        <v>0</v>
      </c>
    </row>
    <row r="53" spans="1:7" ht="13.9" customHeight="1" x14ac:dyDescent="0.2">
      <c r="A53" s="254"/>
      <c r="B53" s="626" t="s">
        <v>853</v>
      </c>
      <c r="C53" s="626"/>
      <c r="D53" s="251" t="s">
        <v>838</v>
      </c>
      <c r="E53" s="302">
        <v>120</v>
      </c>
      <c r="F53" s="564"/>
      <c r="G53" s="278">
        <f t="shared" si="1"/>
        <v>0</v>
      </c>
    </row>
    <row r="54" spans="1:7" x14ac:dyDescent="0.2">
      <c r="A54" s="254"/>
      <c r="B54" s="241"/>
      <c r="C54" s="241"/>
      <c r="D54" s="399"/>
      <c r="E54" s="241"/>
      <c r="F54" s="241"/>
      <c r="G54" s="241"/>
    </row>
    <row r="55" spans="1:7" ht="16.5" customHeight="1" x14ac:dyDescent="0.2">
      <c r="A55" s="254"/>
      <c r="B55" s="628" t="s">
        <v>854</v>
      </c>
      <c r="C55" s="629"/>
      <c r="D55" s="251"/>
      <c r="E55" s="302"/>
      <c r="F55" s="277"/>
      <c r="G55" s="278"/>
    </row>
    <row r="56" spans="1:7" ht="13.9" customHeight="1" x14ac:dyDescent="0.2">
      <c r="A56" s="254"/>
      <c r="B56" s="626" t="s">
        <v>855</v>
      </c>
      <c r="C56" s="626"/>
      <c r="D56" s="251" t="s">
        <v>838</v>
      </c>
      <c r="E56" s="302">
        <v>120</v>
      </c>
      <c r="F56" s="564"/>
      <c r="G56" s="278">
        <f t="shared" ref="G56" si="2">E56*F56</f>
        <v>0</v>
      </c>
    </row>
    <row r="57" spans="1:7" x14ac:dyDescent="0.2">
      <c r="A57" s="254"/>
      <c r="B57" s="400"/>
      <c r="C57" s="401"/>
      <c r="D57" s="314"/>
      <c r="E57" s="263"/>
      <c r="F57" s="264"/>
      <c r="G57" s="260"/>
    </row>
    <row r="58" spans="1:7" x14ac:dyDescent="0.2">
      <c r="A58" s="254"/>
      <c r="B58" s="619" t="s">
        <v>856</v>
      </c>
      <c r="C58" s="630"/>
      <c r="D58" s="251"/>
      <c r="E58" s="302"/>
      <c r="F58" s="277"/>
      <c r="G58" s="278"/>
    </row>
    <row r="59" spans="1:7" ht="13.9" customHeight="1" x14ac:dyDescent="0.2">
      <c r="A59" s="254"/>
      <c r="B59" s="626" t="s">
        <v>857</v>
      </c>
      <c r="C59" s="626"/>
      <c r="D59" s="251" t="s">
        <v>838</v>
      </c>
      <c r="E59" s="302">
        <v>45</v>
      </c>
      <c r="F59" s="564"/>
      <c r="G59" s="278">
        <f t="shared" ref="G59:G62" si="3">E59*F59</f>
        <v>0</v>
      </c>
    </row>
    <row r="60" spans="1:7" x14ac:dyDescent="0.2">
      <c r="A60" s="254"/>
      <c r="B60" s="627" t="s">
        <v>858</v>
      </c>
      <c r="C60" s="627"/>
      <c r="D60" s="251" t="s">
        <v>838</v>
      </c>
      <c r="E60" s="302">
        <v>45</v>
      </c>
      <c r="F60" s="564"/>
      <c r="G60" s="278">
        <f t="shared" si="3"/>
        <v>0</v>
      </c>
    </row>
    <row r="61" spans="1:7" x14ac:dyDescent="0.2">
      <c r="A61" s="254"/>
      <c r="B61" s="627" t="s">
        <v>859</v>
      </c>
      <c r="C61" s="627"/>
      <c r="D61" s="251" t="s">
        <v>838</v>
      </c>
      <c r="E61" s="302">
        <v>180</v>
      </c>
      <c r="F61" s="564"/>
      <c r="G61" s="278">
        <f t="shared" si="3"/>
        <v>0</v>
      </c>
    </row>
    <row r="62" spans="1:7" x14ac:dyDescent="0.2">
      <c r="A62" s="254"/>
      <c r="B62" s="627" t="s">
        <v>860</v>
      </c>
      <c r="C62" s="627"/>
      <c r="D62" s="251" t="s">
        <v>838</v>
      </c>
      <c r="E62" s="302">
        <v>90</v>
      </c>
      <c r="F62" s="564"/>
      <c r="G62" s="278">
        <f t="shared" si="3"/>
        <v>0</v>
      </c>
    </row>
    <row r="63" spans="1:7" x14ac:dyDescent="0.2">
      <c r="A63" s="254"/>
      <c r="B63" s="402"/>
      <c r="C63" s="403"/>
      <c r="D63" s="314"/>
      <c r="E63" s="314"/>
      <c r="F63" s="291"/>
      <c r="G63" s="292"/>
    </row>
    <row r="64" spans="1:7" x14ac:dyDescent="0.2">
      <c r="A64" s="254"/>
      <c r="B64" s="382"/>
      <c r="C64" s="394"/>
      <c r="D64" s="395"/>
      <c r="E64" s="404"/>
      <c r="F64" s="264"/>
      <c r="G64" s="260"/>
    </row>
    <row r="65" spans="1:7" x14ac:dyDescent="0.2">
      <c r="A65" s="254"/>
      <c r="B65" s="382"/>
      <c r="C65" s="394"/>
      <c r="D65" s="395"/>
      <c r="E65" s="396"/>
      <c r="F65" s="291"/>
      <c r="G65" s="292"/>
    </row>
    <row r="66" spans="1:7" x14ac:dyDescent="0.25">
      <c r="A66" s="251" t="s">
        <v>0</v>
      </c>
      <c r="B66" s="611" t="s">
        <v>1</v>
      </c>
      <c r="C66" s="612"/>
      <c r="D66" s="251" t="s">
        <v>2</v>
      </c>
      <c r="E66" s="251" t="s">
        <v>3</v>
      </c>
      <c r="F66" s="251"/>
      <c r="G66" s="252" t="s">
        <v>5</v>
      </c>
    </row>
    <row r="67" spans="1:7" x14ac:dyDescent="0.2">
      <c r="A67" s="254"/>
      <c r="B67" s="402"/>
      <c r="C67" s="403"/>
      <c r="D67" s="314"/>
      <c r="E67" s="314"/>
      <c r="F67" s="291"/>
      <c r="G67" s="292"/>
    </row>
    <row r="68" spans="1:7" ht="16.5" customHeight="1" x14ac:dyDescent="0.2">
      <c r="A68" s="254" t="s">
        <v>861</v>
      </c>
      <c r="B68" s="622" t="s">
        <v>862</v>
      </c>
      <c r="C68" s="623"/>
      <c r="D68" s="263"/>
      <c r="E68" s="263"/>
      <c r="F68" s="264"/>
      <c r="G68" s="260"/>
    </row>
    <row r="69" spans="1:7" ht="16.5" customHeight="1" x14ac:dyDescent="0.2">
      <c r="A69" s="254"/>
      <c r="B69" s="634" t="s">
        <v>863</v>
      </c>
      <c r="C69" s="635"/>
      <c r="D69" s="263"/>
      <c r="E69" s="263"/>
      <c r="F69" s="264"/>
      <c r="G69" s="260"/>
    </row>
    <row r="70" spans="1:7" ht="16.5" customHeight="1" x14ac:dyDescent="0.2">
      <c r="A70" s="254"/>
      <c r="B70" s="636" t="s">
        <v>864</v>
      </c>
      <c r="C70" s="637"/>
      <c r="D70" s="263"/>
      <c r="E70" s="263"/>
      <c r="F70" s="264"/>
      <c r="G70" s="260"/>
    </row>
    <row r="71" spans="1:7" ht="16.5" customHeight="1" x14ac:dyDescent="0.2">
      <c r="A71" s="254"/>
      <c r="B71" s="636" t="s">
        <v>865</v>
      </c>
      <c r="C71" s="637"/>
      <c r="D71" s="263"/>
      <c r="E71" s="263"/>
      <c r="F71" s="264"/>
      <c r="G71" s="260"/>
    </row>
    <row r="72" spans="1:7" x14ac:dyDescent="0.2">
      <c r="A72" s="254"/>
      <c r="B72" s="636" t="s">
        <v>866</v>
      </c>
      <c r="C72" s="637"/>
      <c r="D72" s="314"/>
      <c r="E72" s="314"/>
      <c r="F72" s="264"/>
      <c r="G72" s="292"/>
    </row>
    <row r="73" spans="1:7" ht="31.5" customHeight="1" x14ac:dyDescent="0.2">
      <c r="A73" s="254"/>
      <c r="B73" s="636" t="s">
        <v>867</v>
      </c>
      <c r="C73" s="637"/>
      <c r="D73" s="314"/>
      <c r="E73" s="314"/>
      <c r="F73" s="264"/>
      <c r="G73" s="292"/>
    </row>
    <row r="74" spans="1:7" ht="16.5" customHeight="1" x14ac:dyDescent="0.2">
      <c r="A74" s="254"/>
      <c r="B74" s="631" t="s">
        <v>868</v>
      </c>
      <c r="C74" s="631"/>
      <c r="D74" s="405" t="s">
        <v>556</v>
      </c>
      <c r="E74" s="365">
        <v>3000</v>
      </c>
      <c r="F74" s="564"/>
      <c r="G74" s="406">
        <f t="shared" ref="G74" si="4">E74*F74</f>
        <v>0</v>
      </c>
    </row>
    <row r="75" spans="1:7" ht="16.5" customHeight="1" x14ac:dyDescent="0.25">
      <c r="A75" s="254"/>
      <c r="B75" s="407"/>
      <c r="C75" s="408"/>
      <c r="D75" s="302"/>
      <c r="E75" s="302"/>
      <c r="F75" s="277"/>
      <c r="G75" s="278"/>
    </row>
    <row r="76" spans="1:7" s="376" customFormat="1" x14ac:dyDescent="0.25">
      <c r="B76" s="409"/>
      <c r="C76" s="374"/>
      <c r="D76" s="257"/>
      <c r="E76" s="323"/>
      <c r="F76" s="324"/>
      <c r="G76" s="632">
        <f>SUM(G2:G74)</f>
        <v>0</v>
      </c>
    </row>
    <row r="77" spans="1:7" s="376" customFormat="1" x14ac:dyDescent="0.25">
      <c r="A77" s="373"/>
      <c r="B77" s="409"/>
      <c r="C77" s="377"/>
      <c r="D77" s="257"/>
      <c r="E77" s="247" t="s">
        <v>687</v>
      </c>
      <c r="F77" s="257"/>
      <c r="G77" s="633"/>
    </row>
    <row r="78" spans="1:7" s="376" customFormat="1" x14ac:dyDescent="0.25">
      <c r="A78" s="373"/>
      <c r="B78" s="248"/>
      <c r="C78" s="377"/>
      <c r="D78" s="257"/>
      <c r="E78" s="323"/>
      <c r="F78" s="257"/>
      <c r="G78" s="379"/>
    </row>
  </sheetData>
  <sheetProtection algorithmName="SHA-512" hashValue="JyUS7Gdg9oAGZGMHhIvDQZXm0UPt2tQgaoyAdozCyCZmRC+WwbHnTzqO+1unz7jWg7LlCG/jrpUn+DgdDrM+0g==" saltValue="29uwjqmyj+pDxdvxT1o+uw==" spinCount="100000" sheet="1" objects="1" scenarios="1" formatCells="0" formatColumns="0" formatRows="0"/>
  <mergeCells count="26">
    <mergeCell ref="B74:C74"/>
    <mergeCell ref="G76:G77"/>
    <mergeCell ref="B68:C68"/>
    <mergeCell ref="B69:C69"/>
    <mergeCell ref="B70:C70"/>
    <mergeCell ref="B71:C71"/>
    <mergeCell ref="B72:C72"/>
    <mergeCell ref="B73:C73"/>
    <mergeCell ref="B66:C66"/>
    <mergeCell ref="B50:C50"/>
    <mergeCell ref="B51:C51"/>
    <mergeCell ref="B52:C52"/>
    <mergeCell ref="B53:C53"/>
    <mergeCell ref="B55:C55"/>
    <mergeCell ref="B56:C56"/>
    <mergeCell ref="B58:C58"/>
    <mergeCell ref="B59:C59"/>
    <mergeCell ref="B60:C60"/>
    <mergeCell ref="B61:C61"/>
    <mergeCell ref="B62:C62"/>
    <mergeCell ref="B49:C49"/>
    <mergeCell ref="B1:C1"/>
    <mergeCell ref="B7:C7"/>
    <mergeCell ref="B28:C28"/>
    <mergeCell ref="B41:C41"/>
    <mergeCell ref="B42:C42"/>
  </mergeCells>
  <printOptions horizontalCentered="1"/>
  <pageMargins left="0.70866141732283472" right="0.70866141732283472" top="0.74803149606299213" bottom="0.74803149606299213" header="0.31496062992125984" footer="0.31496062992125984"/>
  <pageSetup paperSize="9" scale="95" orientation="portrait" r:id="rId1"/>
  <headerFooter>
    <oddFooter>&amp;C&amp;P</oddFooter>
  </headerFooter>
  <rowBreaks count="3" manualBreakCount="3">
    <brk id="16" max="6" man="1"/>
    <brk id="40" max="6" man="1"/>
    <brk id="6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9"/>
  <sheetViews>
    <sheetView view="pageBreakPreview" zoomScaleNormal="85" zoomScaleSheetLayoutView="100" workbookViewId="0">
      <selection activeCell="F59" activeCellId="6" sqref="F13 F18:F21 F23:F27 F29:F51 F53 F55:F57 F59"/>
    </sheetView>
  </sheetViews>
  <sheetFormatPr defaultColWidth="8.85546875" defaultRowHeight="12.75" x14ac:dyDescent="0.25"/>
  <cols>
    <col min="1" max="1" width="8" style="416" customWidth="1"/>
    <col min="2" max="2" width="15" style="416" customWidth="1"/>
    <col min="3" max="3" width="50.7109375" style="268" customWidth="1"/>
    <col min="4" max="6" width="10.7109375" style="416" customWidth="1"/>
    <col min="7" max="7" width="18.42578125" style="495" bestFit="1" customWidth="1"/>
    <col min="8" max="9" width="8.85546875" style="376" customWidth="1"/>
    <col min="10" max="16384" width="8.85546875" style="376"/>
  </cols>
  <sheetData>
    <row r="1" spans="1:7" x14ac:dyDescent="0.25">
      <c r="A1" s="281" t="s">
        <v>0</v>
      </c>
      <c r="B1" s="410" t="s">
        <v>869</v>
      </c>
      <c r="C1" s="411" t="s">
        <v>1</v>
      </c>
      <c r="D1" s="281" t="s">
        <v>2</v>
      </c>
      <c r="E1" s="281" t="s">
        <v>3</v>
      </c>
      <c r="F1" s="281" t="s">
        <v>4</v>
      </c>
      <c r="G1" s="412" t="s">
        <v>5</v>
      </c>
    </row>
    <row r="2" spans="1:7" x14ac:dyDescent="0.25">
      <c r="A2" s="413"/>
      <c r="B2" s="414"/>
      <c r="C2" s="415"/>
      <c r="E2" s="326"/>
      <c r="F2" s="417"/>
      <c r="G2" s="418"/>
    </row>
    <row r="3" spans="1:7" x14ac:dyDescent="0.25">
      <c r="A3" s="419"/>
      <c r="B3" s="420" t="s">
        <v>150</v>
      </c>
      <c r="C3" s="421"/>
      <c r="D3" s="313"/>
      <c r="E3" s="313"/>
      <c r="F3" s="422"/>
      <c r="G3" s="418"/>
    </row>
    <row r="4" spans="1:7" x14ac:dyDescent="0.25">
      <c r="A4" s="419"/>
      <c r="B4" s="423"/>
      <c r="C4" s="424"/>
      <c r="D4" s="313"/>
      <c r="E4" s="313"/>
      <c r="F4" s="422"/>
      <c r="G4" s="418"/>
    </row>
    <row r="5" spans="1:7" x14ac:dyDescent="0.25">
      <c r="A5" s="419"/>
      <c r="B5" s="420" t="s">
        <v>870</v>
      </c>
      <c r="C5" s="421" t="s">
        <v>871</v>
      </c>
      <c r="D5" s="313"/>
      <c r="E5" s="313"/>
      <c r="F5" s="422"/>
      <c r="G5" s="418"/>
    </row>
    <row r="6" spans="1:7" x14ac:dyDescent="0.25">
      <c r="A6" s="419"/>
      <c r="B6" s="425"/>
      <c r="C6" s="426"/>
      <c r="D6" s="427"/>
      <c r="E6" s="427"/>
      <c r="F6" s="428"/>
      <c r="G6" s="429"/>
    </row>
    <row r="7" spans="1:7" ht="20.25" x14ac:dyDescent="0.3">
      <c r="A7" s="430"/>
      <c r="B7" s="431"/>
      <c r="C7" s="398" t="s">
        <v>872</v>
      </c>
      <c r="D7" s="432"/>
      <c r="E7" s="432"/>
      <c r="F7" s="433"/>
      <c r="G7" s="433"/>
    </row>
    <row r="8" spans="1:7" x14ac:dyDescent="0.2">
      <c r="A8" s="336">
        <v>4.0999999999999996</v>
      </c>
      <c r="B8" s="434" t="s">
        <v>671</v>
      </c>
      <c r="C8" s="435" t="s">
        <v>873</v>
      </c>
      <c r="D8" s="226"/>
      <c r="E8" s="215"/>
      <c r="F8" s="436"/>
      <c r="G8" s="437"/>
    </row>
    <row r="9" spans="1:7" x14ac:dyDescent="0.25">
      <c r="A9" s="430"/>
      <c r="B9" s="333" t="s">
        <v>673</v>
      </c>
      <c r="C9" s="438" t="s">
        <v>874</v>
      </c>
      <c r="D9" s="438"/>
      <c r="E9" s="438"/>
      <c r="F9" s="438"/>
      <c r="G9" s="439"/>
    </row>
    <row r="10" spans="1:7" x14ac:dyDescent="0.25">
      <c r="A10" s="430"/>
      <c r="B10" s="336" t="s">
        <v>675</v>
      </c>
      <c r="C10" s="440" t="s">
        <v>875</v>
      </c>
      <c r="D10" s="440"/>
      <c r="E10" s="440"/>
      <c r="F10" s="440"/>
      <c r="G10" s="441"/>
    </row>
    <row r="11" spans="1:7" ht="38.25" x14ac:dyDescent="0.25">
      <c r="A11" s="430"/>
      <c r="B11" s="336" t="s">
        <v>677</v>
      </c>
      <c r="C11" s="288" t="s">
        <v>876</v>
      </c>
      <c r="D11" s="440"/>
      <c r="E11" s="440"/>
      <c r="F11" s="440"/>
      <c r="G11" s="441"/>
    </row>
    <row r="12" spans="1:7" ht="25.5" x14ac:dyDescent="0.25">
      <c r="A12" s="430"/>
      <c r="B12" s="336" t="s">
        <v>775</v>
      </c>
      <c r="C12" s="305" t="s">
        <v>877</v>
      </c>
      <c r="D12" s="442"/>
      <c r="E12" s="442"/>
      <c r="F12" s="442"/>
      <c r="G12" s="441"/>
    </row>
    <row r="13" spans="1:7" ht="16.5" x14ac:dyDescent="0.2">
      <c r="A13" s="430"/>
      <c r="B13" s="443" t="s">
        <v>878</v>
      </c>
      <c r="C13" s="444" t="s">
        <v>879</v>
      </c>
      <c r="D13" s="226" t="s">
        <v>71</v>
      </c>
      <c r="E13" s="215">
        <v>25</v>
      </c>
      <c r="F13" s="567"/>
      <c r="G13" s="445">
        <f>SUM(E13*F13)</f>
        <v>0</v>
      </c>
    </row>
    <row r="14" spans="1:7" ht="20.45" customHeight="1" x14ac:dyDescent="0.25">
      <c r="A14" s="430"/>
      <c r="B14" s="376"/>
      <c r="C14" s="376"/>
      <c r="D14" s="376"/>
      <c r="E14" s="376"/>
      <c r="F14" s="376"/>
      <c r="G14" s="376"/>
    </row>
    <row r="15" spans="1:7" ht="19.899999999999999" customHeight="1" x14ac:dyDescent="0.25">
      <c r="A15" s="336">
        <v>4.2</v>
      </c>
      <c r="B15" s="446" t="s">
        <v>880</v>
      </c>
      <c r="C15" s="447" t="s">
        <v>881</v>
      </c>
      <c r="E15" s="448" t="s">
        <v>882</v>
      </c>
      <c r="F15" s="449" t="s">
        <v>883</v>
      </c>
      <c r="G15" s="450" t="s">
        <v>884</v>
      </c>
    </row>
    <row r="16" spans="1:7" x14ac:dyDescent="0.25">
      <c r="A16" s="430"/>
      <c r="B16" s="451"/>
      <c r="C16" s="452"/>
      <c r="D16" s="451"/>
      <c r="E16" s="453"/>
      <c r="F16" s="451"/>
      <c r="G16" s="376"/>
    </row>
    <row r="17" spans="1:7" x14ac:dyDescent="0.2">
      <c r="A17" s="430"/>
      <c r="B17" s="454"/>
      <c r="C17" s="452" t="s">
        <v>885</v>
      </c>
      <c r="D17" s="455"/>
      <c r="E17" s="456"/>
      <c r="F17" s="457"/>
      <c r="G17" s="445"/>
    </row>
    <row r="18" spans="1:7" ht="16.5" x14ac:dyDescent="0.2">
      <c r="A18" s="430"/>
      <c r="B18" s="458" t="s">
        <v>886</v>
      </c>
      <c r="C18" s="458" t="s">
        <v>887</v>
      </c>
      <c r="D18" s="455"/>
      <c r="E18" s="459">
        <v>2</v>
      </c>
      <c r="F18" s="567"/>
      <c r="G18" s="445">
        <f>SUM(E18*F18)</f>
        <v>0</v>
      </c>
    </row>
    <row r="19" spans="1:7" ht="16.5" x14ac:dyDescent="0.2">
      <c r="A19" s="430"/>
      <c r="B19" s="458" t="s">
        <v>888</v>
      </c>
      <c r="C19" s="458" t="s">
        <v>889</v>
      </c>
      <c r="D19" s="455"/>
      <c r="E19" s="459">
        <v>1</v>
      </c>
      <c r="F19" s="567"/>
      <c r="G19" s="445">
        <f>SUM(E19*F19)</f>
        <v>0</v>
      </c>
    </row>
    <row r="20" spans="1:7" ht="16.5" x14ac:dyDescent="0.2">
      <c r="A20" s="430"/>
      <c r="B20" s="458" t="s">
        <v>890</v>
      </c>
      <c r="C20" s="458" t="s">
        <v>891</v>
      </c>
      <c r="D20" s="455"/>
      <c r="E20" s="459">
        <v>1</v>
      </c>
      <c r="F20" s="567"/>
      <c r="G20" s="445">
        <f>SUM(E20*F20)</f>
        <v>0</v>
      </c>
    </row>
    <row r="21" spans="1:7" ht="16.5" x14ac:dyDescent="0.2">
      <c r="A21" s="430"/>
      <c r="B21" s="458" t="s">
        <v>892</v>
      </c>
      <c r="C21" s="458" t="s">
        <v>893</v>
      </c>
      <c r="D21" s="455"/>
      <c r="E21" s="459">
        <v>1</v>
      </c>
      <c r="F21" s="567"/>
      <c r="G21" s="445">
        <f>SUM(E21*F21)</f>
        <v>0</v>
      </c>
    </row>
    <row r="22" spans="1:7" x14ac:dyDescent="0.2">
      <c r="A22" s="430"/>
      <c r="B22" s="454"/>
      <c r="C22" s="452" t="s">
        <v>894</v>
      </c>
      <c r="D22" s="455"/>
      <c r="E22" s="245"/>
      <c r="F22" s="454"/>
      <c r="G22" s="445"/>
    </row>
    <row r="23" spans="1:7" ht="16.5" x14ac:dyDescent="0.2">
      <c r="A23" s="430"/>
      <c r="B23" s="458" t="s">
        <v>895</v>
      </c>
      <c r="C23" s="458" t="s">
        <v>896</v>
      </c>
      <c r="D23" s="455"/>
      <c r="E23" s="459">
        <v>1</v>
      </c>
      <c r="F23" s="567"/>
      <c r="G23" s="445">
        <f>SUM(E23*F23)</f>
        <v>0</v>
      </c>
    </row>
    <row r="24" spans="1:7" ht="16.5" x14ac:dyDescent="0.2">
      <c r="A24" s="430"/>
      <c r="B24" s="458" t="s">
        <v>897</v>
      </c>
      <c r="C24" s="458" t="s">
        <v>898</v>
      </c>
      <c r="D24" s="455"/>
      <c r="E24" s="459">
        <v>1</v>
      </c>
      <c r="F24" s="567"/>
      <c r="G24" s="445">
        <f>SUM(E24*F24)</f>
        <v>0</v>
      </c>
    </row>
    <row r="25" spans="1:7" ht="16.5" x14ac:dyDescent="0.2">
      <c r="A25" s="430"/>
      <c r="B25" s="458" t="s">
        <v>899</v>
      </c>
      <c r="C25" s="458" t="s">
        <v>900</v>
      </c>
      <c r="D25" s="455"/>
      <c r="E25" s="459">
        <v>700</v>
      </c>
      <c r="F25" s="567"/>
      <c r="G25" s="445">
        <f>SUM(E25*F25)</f>
        <v>0</v>
      </c>
    </row>
    <row r="26" spans="1:7" ht="16.5" x14ac:dyDescent="0.2">
      <c r="A26" s="430"/>
      <c r="B26" s="458" t="s">
        <v>901</v>
      </c>
      <c r="C26" s="458" t="s">
        <v>902</v>
      </c>
      <c r="D26" s="455"/>
      <c r="E26" s="459">
        <v>7</v>
      </c>
      <c r="F26" s="567"/>
      <c r="G26" s="445">
        <f>SUM(E26*F26)</f>
        <v>0</v>
      </c>
    </row>
    <row r="27" spans="1:7" ht="16.5" x14ac:dyDescent="0.2">
      <c r="A27" s="430"/>
      <c r="B27" s="458" t="s">
        <v>903</v>
      </c>
      <c r="C27" s="458" t="s">
        <v>904</v>
      </c>
      <c r="D27" s="455"/>
      <c r="E27" s="459">
        <v>2</v>
      </c>
      <c r="F27" s="567"/>
      <c r="G27" s="445">
        <f>SUM(E27*F27)</f>
        <v>0</v>
      </c>
    </row>
    <row r="28" spans="1:7" x14ac:dyDescent="0.2">
      <c r="A28" s="430"/>
      <c r="B28" s="454"/>
      <c r="C28" s="452" t="s">
        <v>905</v>
      </c>
      <c r="D28" s="455"/>
      <c r="E28" s="245"/>
      <c r="F28" s="454"/>
      <c r="G28" s="445"/>
    </row>
    <row r="29" spans="1:7" ht="16.5" x14ac:dyDescent="0.2">
      <c r="A29" s="430"/>
      <c r="B29" s="458" t="s">
        <v>906</v>
      </c>
      <c r="C29" s="458" t="s">
        <v>907</v>
      </c>
      <c r="D29" s="455"/>
      <c r="E29" s="460">
        <v>4</v>
      </c>
      <c r="F29" s="567"/>
      <c r="G29" s="445">
        <f t="shared" ref="G29:G51" si="0">SUM(E29*F29)</f>
        <v>0</v>
      </c>
    </row>
    <row r="30" spans="1:7" ht="16.5" x14ac:dyDescent="0.2">
      <c r="A30" s="430"/>
      <c r="B30" s="458" t="s">
        <v>908</v>
      </c>
      <c r="C30" s="458" t="s">
        <v>909</v>
      </c>
      <c r="D30" s="455"/>
      <c r="E30" s="460">
        <v>2</v>
      </c>
      <c r="F30" s="567"/>
      <c r="G30" s="445">
        <f t="shared" si="0"/>
        <v>0</v>
      </c>
    </row>
    <row r="31" spans="1:7" ht="16.5" x14ac:dyDescent="0.2">
      <c r="A31" s="430"/>
      <c r="B31" s="458" t="s">
        <v>910</v>
      </c>
      <c r="C31" s="458" t="s">
        <v>911</v>
      </c>
      <c r="D31" s="455"/>
      <c r="E31" s="460">
        <v>2</v>
      </c>
      <c r="F31" s="567"/>
      <c r="G31" s="445">
        <f t="shared" si="0"/>
        <v>0</v>
      </c>
    </row>
    <row r="32" spans="1:7" ht="16.5" x14ac:dyDescent="0.2">
      <c r="A32" s="430"/>
      <c r="B32" s="458" t="s">
        <v>912</v>
      </c>
      <c r="C32" s="458" t="s">
        <v>913</v>
      </c>
      <c r="D32" s="455"/>
      <c r="E32" s="460">
        <v>22</v>
      </c>
      <c r="F32" s="567"/>
      <c r="G32" s="445">
        <f t="shared" si="0"/>
        <v>0</v>
      </c>
    </row>
    <row r="33" spans="1:7" ht="16.5" x14ac:dyDescent="0.2">
      <c r="A33" s="430"/>
      <c r="B33" s="458" t="s">
        <v>914</v>
      </c>
      <c r="C33" s="458" t="s">
        <v>915</v>
      </c>
      <c r="D33" s="455"/>
      <c r="E33" s="460">
        <v>6</v>
      </c>
      <c r="F33" s="567"/>
      <c r="G33" s="445">
        <f t="shared" si="0"/>
        <v>0</v>
      </c>
    </row>
    <row r="34" spans="1:7" ht="16.5" x14ac:dyDescent="0.2">
      <c r="A34" s="430"/>
      <c r="B34" s="458" t="s">
        <v>916</v>
      </c>
      <c r="C34" s="458" t="s">
        <v>917</v>
      </c>
      <c r="D34" s="455"/>
      <c r="E34" s="460">
        <v>6</v>
      </c>
      <c r="F34" s="567"/>
      <c r="G34" s="445">
        <f t="shared" si="0"/>
        <v>0</v>
      </c>
    </row>
    <row r="35" spans="1:7" ht="16.5" x14ac:dyDescent="0.2">
      <c r="A35" s="430"/>
      <c r="B35" s="458" t="s">
        <v>892</v>
      </c>
      <c r="C35" s="458" t="s">
        <v>893</v>
      </c>
      <c r="D35" s="455"/>
      <c r="E35" s="460">
        <v>6</v>
      </c>
      <c r="F35" s="567"/>
      <c r="G35" s="445">
        <f t="shared" si="0"/>
        <v>0</v>
      </c>
    </row>
    <row r="36" spans="1:7" ht="16.5" x14ac:dyDescent="0.2">
      <c r="A36" s="430"/>
      <c r="B36" s="458" t="s">
        <v>918</v>
      </c>
      <c r="C36" s="458" t="s">
        <v>919</v>
      </c>
      <c r="D36" s="455"/>
      <c r="E36" s="460">
        <v>6</v>
      </c>
      <c r="F36" s="567"/>
      <c r="G36" s="445">
        <f t="shared" si="0"/>
        <v>0</v>
      </c>
    </row>
    <row r="37" spans="1:7" ht="16.5" x14ac:dyDescent="0.2">
      <c r="A37" s="430"/>
      <c r="B37" s="458" t="s">
        <v>920</v>
      </c>
      <c r="C37" s="458" t="s">
        <v>921</v>
      </c>
      <c r="D37" s="455"/>
      <c r="E37" s="460">
        <v>1</v>
      </c>
      <c r="F37" s="567"/>
      <c r="G37" s="445">
        <f t="shared" si="0"/>
        <v>0</v>
      </c>
    </row>
    <row r="38" spans="1:7" ht="16.5" x14ac:dyDescent="0.2">
      <c r="A38" s="430"/>
      <c r="B38" s="458" t="s">
        <v>922</v>
      </c>
      <c r="C38" s="458" t="s">
        <v>923</v>
      </c>
      <c r="D38" s="455"/>
      <c r="E38" s="460">
        <v>1</v>
      </c>
      <c r="F38" s="567"/>
      <c r="G38" s="445">
        <f t="shared" si="0"/>
        <v>0</v>
      </c>
    </row>
    <row r="39" spans="1:7" ht="16.5" x14ac:dyDescent="0.2">
      <c r="A39" s="430"/>
      <c r="B39" s="458" t="s">
        <v>924</v>
      </c>
      <c r="C39" s="458" t="s">
        <v>925</v>
      </c>
      <c r="D39" s="455"/>
      <c r="E39" s="460">
        <v>2</v>
      </c>
      <c r="F39" s="567"/>
      <c r="G39" s="445">
        <f t="shared" si="0"/>
        <v>0</v>
      </c>
    </row>
    <row r="40" spans="1:7" ht="16.5" x14ac:dyDescent="0.2">
      <c r="A40" s="430"/>
      <c r="B40" s="458" t="s">
        <v>926</v>
      </c>
      <c r="C40" s="458" t="s">
        <v>927</v>
      </c>
      <c r="D40" s="455"/>
      <c r="E40" s="460">
        <v>1</v>
      </c>
      <c r="F40" s="567"/>
      <c r="G40" s="445">
        <f t="shared" si="0"/>
        <v>0</v>
      </c>
    </row>
    <row r="41" spans="1:7" ht="16.5" x14ac:dyDescent="0.2">
      <c r="A41" s="430"/>
      <c r="B41" s="458" t="s">
        <v>928</v>
      </c>
      <c r="C41" s="458" t="s">
        <v>929</v>
      </c>
      <c r="D41" s="455"/>
      <c r="E41" s="460">
        <v>1</v>
      </c>
      <c r="F41" s="567"/>
      <c r="G41" s="445">
        <f t="shared" si="0"/>
        <v>0</v>
      </c>
    </row>
    <row r="42" spans="1:7" ht="16.5" x14ac:dyDescent="0.2">
      <c r="A42" s="430"/>
      <c r="B42" s="458" t="s">
        <v>930</v>
      </c>
      <c r="C42" s="458" t="s">
        <v>931</v>
      </c>
      <c r="D42" s="455"/>
      <c r="E42" s="460">
        <v>1</v>
      </c>
      <c r="F42" s="567"/>
      <c r="G42" s="445">
        <f t="shared" si="0"/>
        <v>0</v>
      </c>
    </row>
    <row r="43" spans="1:7" ht="16.5" x14ac:dyDescent="0.2">
      <c r="A43" s="430"/>
      <c r="B43" s="458" t="s">
        <v>932</v>
      </c>
      <c r="C43" s="458" t="s">
        <v>933</v>
      </c>
      <c r="D43" s="455"/>
      <c r="E43" s="460">
        <v>1</v>
      </c>
      <c r="F43" s="567"/>
      <c r="G43" s="445">
        <f t="shared" si="0"/>
        <v>0</v>
      </c>
    </row>
    <row r="44" spans="1:7" ht="16.5" x14ac:dyDescent="0.2">
      <c r="A44" s="430"/>
      <c r="B44" s="458" t="s">
        <v>928</v>
      </c>
      <c r="C44" s="458" t="s">
        <v>929</v>
      </c>
      <c r="D44" s="455"/>
      <c r="E44" s="460">
        <v>1</v>
      </c>
      <c r="F44" s="567"/>
      <c r="G44" s="445">
        <f t="shared" si="0"/>
        <v>0</v>
      </c>
    </row>
    <row r="45" spans="1:7" ht="16.5" x14ac:dyDescent="0.2">
      <c r="A45" s="430"/>
      <c r="B45" s="458" t="s">
        <v>930</v>
      </c>
      <c r="C45" s="458" t="s">
        <v>931</v>
      </c>
      <c r="D45" s="455"/>
      <c r="E45" s="460">
        <v>1</v>
      </c>
      <c r="F45" s="567"/>
      <c r="G45" s="445">
        <f t="shared" si="0"/>
        <v>0</v>
      </c>
    </row>
    <row r="46" spans="1:7" ht="16.5" x14ac:dyDescent="0.2">
      <c r="A46" s="430"/>
      <c r="B46" s="458" t="s">
        <v>932</v>
      </c>
      <c r="C46" s="458" t="s">
        <v>933</v>
      </c>
      <c r="D46" s="455"/>
      <c r="E46" s="460">
        <v>1</v>
      </c>
      <c r="F46" s="567"/>
      <c r="G46" s="445">
        <f t="shared" si="0"/>
        <v>0</v>
      </c>
    </row>
    <row r="47" spans="1:7" ht="16.5" x14ac:dyDescent="0.2">
      <c r="A47" s="430"/>
      <c r="B47" s="458" t="s">
        <v>932</v>
      </c>
      <c r="C47" s="458" t="s">
        <v>933</v>
      </c>
      <c r="D47" s="455"/>
      <c r="E47" s="460">
        <v>1</v>
      </c>
      <c r="F47" s="567"/>
      <c r="G47" s="445">
        <f t="shared" si="0"/>
        <v>0</v>
      </c>
    </row>
    <row r="48" spans="1:7" ht="16.5" x14ac:dyDescent="0.2">
      <c r="A48" s="430"/>
      <c r="B48" s="458" t="s">
        <v>928</v>
      </c>
      <c r="C48" s="458" t="s">
        <v>929</v>
      </c>
      <c r="D48" s="455"/>
      <c r="E48" s="460">
        <v>1</v>
      </c>
      <c r="F48" s="567"/>
      <c r="G48" s="445">
        <f t="shared" si="0"/>
        <v>0</v>
      </c>
    </row>
    <row r="49" spans="1:7" ht="16.5" x14ac:dyDescent="0.2">
      <c r="A49" s="430"/>
      <c r="B49" s="458" t="s">
        <v>930</v>
      </c>
      <c r="C49" s="458" t="s">
        <v>931</v>
      </c>
      <c r="D49" s="455"/>
      <c r="E49" s="460">
        <v>1</v>
      </c>
      <c r="F49" s="567"/>
      <c r="G49" s="445">
        <f t="shared" si="0"/>
        <v>0</v>
      </c>
    </row>
    <row r="50" spans="1:7" ht="16.5" x14ac:dyDescent="0.2">
      <c r="A50" s="430"/>
      <c r="B50" s="458" t="s">
        <v>932</v>
      </c>
      <c r="C50" s="458" t="s">
        <v>933</v>
      </c>
      <c r="D50" s="455"/>
      <c r="E50" s="460">
        <v>1</v>
      </c>
      <c r="F50" s="567"/>
      <c r="G50" s="445">
        <f t="shared" si="0"/>
        <v>0</v>
      </c>
    </row>
    <row r="51" spans="1:7" ht="16.5" x14ac:dyDescent="0.2">
      <c r="A51" s="430"/>
      <c r="B51" s="458" t="s">
        <v>934</v>
      </c>
      <c r="C51" s="458" t="s">
        <v>935</v>
      </c>
      <c r="D51" s="455"/>
      <c r="E51" s="460">
        <v>1</v>
      </c>
      <c r="F51" s="567"/>
      <c r="G51" s="445">
        <f t="shared" si="0"/>
        <v>0</v>
      </c>
    </row>
    <row r="52" spans="1:7" x14ac:dyDescent="0.2">
      <c r="A52" s="430"/>
      <c r="B52" s="454"/>
      <c r="C52" s="452" t="s">
        <v>936</v>
      </c>
      <c r="D52" s="455"/>
      <c r="E52" s="245"/>
      <c r="F52" s="454"/>
      <c r="G52" s="445"/>
    </row>
    <row r="53" spans="1:7" ht="16.5" x14ac:dyDescent="0.2">
      <c r="A53" s="430"/>
      <c r="B53" s="461" t="s">
        <v>937</v>
      </c>
      <c r="C53" s="461" t="s">
        <v>938</v>
      </c>
      <c r="D53" s="455"/>
      <c r="E53" s="459">
        <v>300</v>
      </c>
      <c r="F53" s="567"/>
      <c r="G53" s="445">
        <f>SUM(E53*F53)</f>
        <v>0</v>
      </c>
    </row>
    <row r="54" spans="1:7" x14ac:dyDescent="0.2">
      <c r="A54" s="430"/>
      <c r="B54" s="454"/>
      <c r="C54" s="452" t="s">
        <v>939</v>
      </c>
      <c r="D54" s="455"/>
      <c r="E54" s="245"/>
      <c r="F54" s="454"/>
      <c r="G54" s="445">
        <f>SUM(E54*F54)</f>
        <v>0</v>
      </c>
    </row>
    <row r="55" spans="1:7" ht="16.5" x14ac:dyDescent="0.2">
      <c r="A55" s="430"/>
      <c r="B55" s="461" t="s">
        <v>940</v>
      </c>
      <c r="C55" s="461" t="s">
        <v>941</v>
      </c>
      <c r="D55" s="455"/>
      <c r="E55" s="459">
        <v>1</v>
      </c>
      <c r="F55" s="567"/>
      <c r="G55" s="445">
        <f>SUM(E55*F55)</f>
        <v>0</v>
      </c>
    </row>
    <row r="56" spans="1:7" ht="16.5" x14ac:dyDescent="0.2">
      <c r="A56" s="430"/>
      <c r="B56" s="461" t="s">
        <v>942</v>
      </c>
      <c r="C56" s="461" t="s">
        <v>943</v>
      </c>
      <c r="D56" s="455"/>
      <c r="E56" s="459">
        <v>1</v>
      </c>
      <c r="F56" s="567"/>
      <c r="G56" s="445">
        <f>SUM(E56*F56)</f>
        <v>0</v>
      </c>
    </row>
    <row r="57" spans="1:7" s="464" customFormat="1" ht="16.5" x14ac:dyDescent="0.2">
      <c r="A57" s="462"/>
      <c r="B57" s="461" t="s">
        <v>944</v>
      </c>
      <c r="C57" s="461" t="s">
        <v>945</v>
      </c>
      <c r="D57" s="463"/>
      <c r="E57" s="459">
        <v>6</v>
      </c>
      <c r="F57" s="567"/>
      <c r="G57" s="445">
        <f>SUM(E57*F57)</f>
        <v>0</v>
      </c>
    </row>
    <row r="58" spans="1:7" x14ac:dyDescent="0.2">
      <c r="A58" s="430"/>
      <c r="B58" s="454"/>
      <c r="C58" s="452" t="s">
        <v>946</v>
      </c>
      <c r="D58" s="455"/>
      <c r="E58" s="245"/>
      <c r="F58" s="454"/>
      <c r="G58" s="445"/>
    </row>
    <row r="59" spans="1:7" s="464" customFormat="1" ht="16.5" x14ac:dyDescent="0.2">
      <c r="A59" s="462"/>
      <c r="B59" s="461" t="s">
        <v>947</v>
      </c>
      <c r="C59" s="461" t="s">
        <v>948</v>
      </c>
      <c r="D59" s="463"/>
      <c r="E59" s="459">
        <v>1</v>
      </c>
      <c r="F59" s="567"/>
      <c r="G59" s="445">
        <f>SUM(E59*F59)</f>
        <v>0</v>
      </c>
    </row>
    <row r="60" spans="1:7" s="468" customFormat="1" ht="14.25" x14ac:dyDescent="0.25">
      <c r="A60" s="465"/>
      <c r="B60" s="466"/>
      <c r="C60" s="466"/>
      <c r="D60" s="467"/>
      <c r="E60" s="456"/>
      <c r="F60" s="457"/>
      <c r="G60" s="445"/>
    </row>
    <row r="61" spans="1:7" x14ac:dyDescent="0.2">
      <c r="A61" s="376"/>
      <c r="B61" s="241"/>
      <c r="C61" s="241"/>
      <c r="E61" s="245"/>
      <c r="F61" s="469"/>
      <c r="G61" s="470"/>
    </row>
    <row r="62" spans="1:7" x14ac:dyDescent="0.2">
      <c r="A62" s="376"/>
      <c r="B62" s="454"/>
      <c r="C62" s="454"/>
      <c r="E62" s="471"/>
      <c r="F62" s="472"/>
      <c r="G62" s="473"/>
    </row>
    <row r="63" spans="1:7" ht="15" x14ac:dyDescent="0.25">
      <c r="A63" s="376"/>
      <c r="B63" s="454"/>
      <c r="C63" s="416"/>
      <c r="D63" s="474" t="s">
        <v>687</v>
      </c>
      <c r="F63" s="472" t="s">
        <v>949</v>
      </c>
      <c r="G63" s="473">
        <f>SUM(G13:G59)</f>
        <v>0</v>
      </c>
    </row>
    <row r="64" spans="1:7" x14ac:dyDescent="0.25">
      <c r="A64" s="376"/>
      <c r="B64" s="376"/>
      <c r="C64" s="376"/>
      <c r="D64" s="376"/>
      <c r="E64" s="376"/>
      <c r="F64" s="376"/>
      <c r="G64" s="376"/>
    </row>
    <row r="65" spans="1:7" x14ac:dyDescent="0.25">
      <c r="A65" s="376"/>
      <c r="B65" s="376"/>
      <c r="C65" s="376"/>
      <c r="D65" s="376"/>
      <c r="E65" s="376"/>
      <c r="F65" s="376"/>
      <c r="G65" s="376"/>
    </row>
    <row r="66" spans="1:7" x14ac:dyDescent="0.25">
      <c r="A66" s="376"/>
      <c r="B66" s="376"/>
      <c r="C66" s="376"/>
      <c r="D66" s="376"/>
      <c r="E66" s="376"/>
      <c r="F66" s="376"/>
      <c r="G66" s="376"/>
    </row>
    <row r="67" spans="1:7" x14ac:dyDescent="0.25">
      <c r="A67" s="376"/>
      <c r="B67" s="376"/>
      <c r="C67" s="376"/>
      <c r="D67" s="376"/>
      <c r="E67" s="376"/>
      <c r="F67" s="376"/>
      <c r="G67" s="376"/>
    </row>
    <row r="68" spans="1:7" x14ac:dyDescent="0.25">
      <c r="A68" s="376"/>
      <c r="B68" s="376"/>
      <c r="C68" s="376"/>
      <c r="D68" s="376"/>
      <c r="E68" s="376"/>
      <c r="F68" s="376"/>
      <c r="G68" s="376"/>
    </row>
    <row r="69" spans="1:7" x14ac:dyDescent="0.25">
      <c r="A69" s="376"/>
      <c r="B69" s="376"/>
      <c r="C69" s="376"/>
      <c r="D69" s="376"/>
      <c r="E69" s="376"/>
      <c r="F69" s="376"/>
      <c r="G69" s="376"/>
    </row>
    <row r="70" spans="1:7" x14ac:dyDescent="0.25">
      <c r="A70" s="376"/>
      <c r="B70" s="376"/>
      <c r="C70" s="376"/>
      <c r="D70" s="376"/>
      <c r="E70" s="376"/>
      <c r="F70" s="376"/>
      <c r="G70" s="376"/>
    </row>
    <row r="71" spans="1:7" x14ac:dyDescent="0.25">
      <c r="A71" s="376"/>
      <c r="B71" s="376"/>
      <c r="C71" s="376"/>
      <c r="D71" s="376"/>
      <c r="E71" s="376"/>
      <c r="F71" s="376"/>
      <c r="G71" s="376"/>
    </row>
    <row r="72" spans="1:7" x14ac:dyDescent="0.25">
      <c r="A72" s="376"/>
      <c r="B72" s="376"/>
      <c r="C72" s="376"/>
      <c r="D72" s="376"/>
      <c r="E72" s="376"/>
      <c r="F72" s="376"/>
      <c r="G72" s="376"/>
    </row>
    <row r="73" spans="1:7" x14ac:dyDescent="0.25">
      <c r="A73" s="376"/>
      <c r="B73" s="376"/>
      <c r="C73" s="376"/>
      <c r="D73" s="376"/>
      <c r="E73" s="376"/>
      <c r="F73" s="376"/>
      <c r="G73" s="376"/>
    </row>
    <row r="74" spans="1:7" x14ac:dyDescent="0.25">
      <c r="A74" s="376"/>
      <c r="B74" s="376"/>
      <c r="C74" s="376"/>
      <c r="D74" s="376"/>
      <c r="E74" s="376"/>
      <c r="F74" s="376"/>
      <c r="G74" s="376"/>
    </row>
    <row r="75" spans="1:7" x14ac:dyDescent="0.25">
      <c r="A75" s="376"/>
      <c r="B75" s="376"/>
      <c r="C75" s="376"/>
      <c r="D75" s="376"/>
      <c r="E75" s="376"/>
      <c r="F75" s="376"/>
      <c r="G75" s="376"/>
    </row>
    <row r="76" spans="1:7" x14ac:dyDescent="0.25">
      <c r="A76" s="376"/>
      <c r="B76" s="376"/>
      <c r="C76" s="376"/>
      <c r="D76" s="376"/>
      <c r="E76" s="376"/>
      <c r="F76" s="376"/>
      <c r="G76" s="376"/>
    </row>
    <row r="77" spans="1:7" x14ac:dyDescent="0.25">
      <c r="A77" s="376"/>
      <c r="B77" s="376"/>
      <c r="C77" s="376"/>
      <c r="D77" s="376"/>
      <c r="E77" s="376"/>
      <c r="F77" s="376"/>
      <c r="G77" s="376"/>
    </row>
    <row r="78" spans="1:7" x14ac:dyDescent="0.25">
      <c r="A78" s="376"/>
      <c r="B78" s="376"/>
      <c r="C78" s="376"/>
      <c r="D78" s="376"/>
      <c r="E78" s="376"/>
      <c r="F78" s="376"/>
      <c r="G78" s="376"/>
    </row>
    <row r="79" spans="1:7" x14ac:dyDescent="0.25">
      <c r="A79" s="376"/>
      <c r="B79" s="376"/>
      <c r="C79" s="376"/>
      <c r="D79" s="376"/>
      <c r="E79" s="376"/>
      <c r="F79" s="376"/>
      <c r="G79" s="376"/>
    </row>
    <row r="80" spans="1:7" x14ac:dyDescent="0.25">
      <c r="A80" s="376"/>
      <c r="B80" s="376"/>
      <c r="C80" s="376"/>
      <c r="D80" s="376"/>
      <c r="E80" s="376"/>
      <c r="F80" s="376"/>
      <c r="G80" s="376"/>
    </row>
    <row r="81" spans="1:7" x14ac:dyDescent="0.25">
      <c r="A81" s="376"/>
      <c r="B81" s="376"/>
      <c r="C81" s="376"/>
      <c r="D81" s="376"/>
      <c r="E81" s="376"/>
      <c r="F81" s="376"/>
      <c r="G81" s="376"/>
    </row>
    <row r="82" spans="1:7" x14ac:dyDescent="0.25">
      <c r="A82" s="376"/>
      <c r="B82" s="376"/>
      <c r="C82" s="376"/>
      <c r="D82" s="376"/>
      <c r="E82" s="376"/>
      <c r="F82" s="376"/>
      <c r="G82" s="376"/>
    </row>
    <row r="83" spans="1:7" x14ac:dyDescent="0.25">
      <c r="A83" s="376"/>
      <c r="B83" s="376"/>
      <c r="C83" s="376"/>
      <c r="D83" s="376"/>
      <c r="E83" s="376"/>
      <c r="F83" s="376"/>
      <c r="G83" s="376"/>
    </row>
    <row r="84" spans="1:7" x14ac:dyDescent="0.25">
      <c r="A84" s="376"/>
      <c r="B84" s="376"/>
      <c r="C84" s="376"/>
      <c r="D84" s="376"/>
      <c r="E84" s="376"/>
      <c r="F84" s="376"/>
      <c r="G84" s="376"/>
    </row>
    <row r="85" spans="1:7" x14ac:dyDescent="0.25">
      <c r="A85" s="376"/>
      <c r="B85" s="376"/>
      <c r="C85" s="376"/>
      <c r="D85" s="376"/>
      <c r="E85" s="376"/>
      <c r="F85" s="376"/>
      <c r="G85" s="376"/>
    </row>
    <row r="86" spans="1:7" x14ac:dyDescent="0.2">
      <c r="A86" s="423"/>
      <c r="B86" s="268"/>
      <c r="D86" s="245"/>
      <c r="E86" s="245"/>
      <c r="F86" s="246"/>
      <c r="G86" s="475"/>
    </row>
    <row r="87" spans="1:7" ht="18" customHeight="1" x14ac:dyDescent="0.2">
      <c r="A87" s="423"/>
      <c r="B87" s="268"/>
      <c r="C87" s="376"/>
      <c r="D87" s="245"/>
      <c r="E87" s="245"/>
      <c r="F87" s="246"/>
      <c r="G87" s="475"/>
    </row>
    <row r="88" spans="1:7" x14ac:dyDescent="0.2">
      <c r="A88" s="423"/>
      <c r="B88" s="268"/>
      <c r="D88" s="245"/>
      <c r="E88" s="245"/>
      <c r="F88" s="246"/>
      <c r="G88" s="475"/>
    </row>
    <row r="89" spans="1:7" x14ac:dyDescent="0.2">
      <c r="A89" s="423"/>
      <c r="B89" s="268"/>
      <c r="C89" s="376"/>
      <c r="D89" s="245"/>
      <c r="E89" s="245"/>
      <c r="F89" s="246"/>
      <c r="G89" s="475"/>
    </row>
    <row r="90" spans="1:7" x14ac:dyDescent="0.2">
      <c r="A90" s="423"/>
      <c r="B90" s="476"/>
      <c r="C90" s="376"/>
      <c r="D90" s="245"/>
      <c r="E90" s="245"/>
      <c r="F90" s="246"/>
      <c r="G90" s="475"/>
    </row>
    <row r="91" spans="1:7" x14ac:dyDescent="0.2">
      <c r="A91" s="423"/>
      <c r="B91" s="376"/>
      <c r="D91" s="245"/>
      <c r="E91" s="245"/>
      <c r="F91" s="246"/>
      <c r="G91" s="475"/>
    </row>
    <row r="92" spans="1:7" x14ac:dyDescent="0.2">
      <c r="A92" s="423"/>
      <c r="B92" s="376"/>
      <c r="D92" s="245"/>
      <c r="E92" s="245"/>
      <c r="F92" s="246"/>
      <c r="G92" s="475"/>
    </row>
    <row r="93" spans="1:7" x14ac:dyDescent="0.2">
      <c r="A93" s="423"/>
      <c r="B93" s="376"/>
      <c r="D93" s="245"/>
      <c r="E93" s="245"/>
      <c r="F93" s="246"/>
      <c r="G93" s="475"/>
    </row>
    <row r="94" spans="1:7" x14ac:dyDescent="0.2">
      <c r="A94" s="423"/>
      <c r="B94" s="376"/>
      <c r="D94" s="245"/>
      <c r="E94" s="245"/>
      <c r="F94" s="246"/>
      <c r="G94" s="475"/>
    </row>
    <row r="95" spans="1:7" x14ac:dyDescent="0.2">
      <c r="A95" s="423"/>
      <c r="B95" s="376"/>
      <c r="D95" s="245"/>
      <c r="E95" s="245"/>
      <c r="F95" s="246"/>
      <c r="G95" s="475"/>
    </row>
    <row r="96" spans="1:7" s="468" customFormat="1" ht="14.25" x14ac:dyDescent="0.2">
      <c r="A96" s="477"/>
      <c r="B96" s="477"/>
      <c r="C96" s="477"/>
      <c r="D96" s="478"/>
      <c r="E96" s="478"/>
      <c r="F96" s="478"/>
      <c r="G96" s="479"/>
    </row>
    <row r="97" spans="1:7" s="464" customFormat="1" ht="16.5" x14ac:dyDescent="0.25">
      <c r="A97" s="323"/>
      <c r="B97" s="323"/>
      <c r="C97" s="323"/>
      <c r="D97" s="323"/>
      <c r="E97" s="323"/>
      <c r="F97" s="480"/>
      <c r="G97" s="481"/>
    </row>
    <row r="98" spans="1:7" s="464" customFormat="1" ht="16.5" x14ac:dyDescent="0.25">
      <c r="A98" s="322"/>
      <c r="B98" s="322"/>
      <c r="C98" s="322"/>
      <c r="D98" s="322"/>
      <c r="E98" s="322"/>
      <c r="F98" s="322"/>
      <c r="G98" s="482"/>
    </row>
    <row r="99" spans="1:7" s="464" customFormat="1" ht="16.5" x14ac:dyDescent="0.25">
      <c r="A99" s="323"/>
      <c r="B99" s="323"/>
      <c r="C99" s="323"/>
      <c r="D99" s="323"/>
      <c r="E99" s="323"/>
      <c r="F99" s="480"/>
      <c r="G99" s="483"/>
    </row>
    <row r="100" spans="1:7" s="468" customFormat="1" ht="16.5" x14ac:dyDescent="0.25">
      <c r="A100" s="373"/>
      <c r="B100" s="373"/>
      <c r="C100" s="484"/>
      <c r="D100" s="323"/>
      <c r="E100" s="323"/>
      <c r="F100" s="485"/>
      <c r="G100" s="486"/>
    </row>
    <row r="101" spans="1:7" x14ac:dyDescent="0.2">
      <c r="A101" s="423"/>
      <c r="B101" s="376"/>
      <c r="D101" s="245"/>
      <c r="E101" s="245"/>
      <c r="F101" s="246"/>
      <c r="G101" s="487"/>
    </row>
    <row r="102" spans="1:7" x14ac:dyDescent="0.2">
      <c r="A102" s="423"/>
      <c r="B102" s="376"/>
      <c r="D102" s="245"/>
      <c r="E102" s="245"/>
      <c r="F102" s="246"/>
      <c r="G102" s="487"/>
    </row>
    <row r="103" spans="1:7" x14ac:dyDescent="0.2">
      <c r="A103" s="423"/>
      <c r="B103" s="376"/>
      <c r="D103" s="245"/>
      <c r="E103" s="245"/>
      <c r="F103" s="246"/>
      <c r="G103" s="487"/>
    </row>
    <row r="104" spans="1:7" x14ac:dyDescent="0.2">
      <c r="A104" s="423"/>
      <c r="B104" s="376"/>
      <c r="D104" s="245"/>
      <c r="E104" s="245"/>
      <c r="F104" s="246"/>
      <c r="G104" s="487"/>
    </row>
    <row r="105" spans="1:7" x14ac:dyDescent="0.2">
      <c r="A105" s="423"/>
      <c r="B105" s="376"/>
      <c r="D105" s="245"/>
      <c r="E105" s="245"/>
      <c r="F105" s="246"/>
      <c r="G105" s="487"/>
    </row>
    <row r="106" spans="1:7" x14ac:dyDescent="0.2">
      <c r="A106" s="423"/>
      <c r="B106" s="376"/>
      <c r="D106" s="245"/>
      <c r="E106" s="245"/>
      <c r="F106" s="246"/>
      <c r="G106" s="487"/>
    </row>
    <row r="107" spans="1:7" x14ac:dyDescent="0.2">
      <c r="A107" s="423"/>
      <c r="B107" s="376"/>
      <c r="D107" s="245"/>
      <c r="E107" s="245"/>
      <c r="F107" s="246"/>
      <c r="G107" s="487"/>
    </row>
    <row r="108" spans="1:7" x14ac:dyDescent="0.2">
      <c r="A108" s="423"/>
      <c r="B108" s="376"/>
      <c r="D108" s="245"/>
      <c r="E108" s="245"/>
      <c r="F108" s="246"/>
      <c r="G108" s="487"/>
    </row>
    <row r="109" spans="1:7" x14ac:dyDescent="0.2">
      <c r="A109" s="423"/>
      <c r="B109" s="476"/>
      <c r="C109" s="376"/>
      <c r="D109" s="245"/>
      <c r="E109" s="245"/>
      <c r="F109" s="246"/>
      <c r="G109" s="487"/>
    </row>
    <row r="110" spans="1:7" x14ac:dyDescent="0.2">
      <c r="A110" s="423"/>
      <c r="B110" s="376"/>
      <c r="D110" s="245"/>
      <c r="E110" s="245"/>
      <c r="F110" s="246"/>
      <c r="G110" s="487"/>
    </row>
    <row r="111" spans="1:7" x14ac:dyDescent="0.2">
      <c r="A111" s="423"/>
      <c r="B111" s="376"/>
      <c r="D111" s="245"/>
      <c r="E111" s="245"/>
      <c r="F111" s="246"/>
      <c r="G111" s="487"/>
    </row>
    <row r="112" spans="1:7" x14ac:dyDescent="0.2">
      <c r="A112" s="423"/>
      <c r="B112" s="376"/>
      <c r="D112" s="245"/>
      <c r="E112" s="245"/>
      <c r="F112" s="246"/>
      <c r="G112" s="487"/>
    </row>
    <row r="113" spans="1:7" x14ac:dyDescent="0.2">
      <c r="A113" s="423"/>
      <c r="B113" s="476"/>
      <c r="C113" s="376"/>
      <c r="D113" s="245"/>
      <c r="E113" s="245"/>
      <c r="F113" s="246"/>
      <c r="G113" s="487"/>
    </row>
    <row r="114" spans="1:7" x14ac:dyDescent="0.2">
      <c r="A114" s="423"/>
      <c r="B114" s="268"/>
      <c r="D114" s="245"/>
      <c r="E114" s="245"/>
      <c r="F114" s="246"/>
      <c r="G114" s="487"/>
    </row>
    <row r="115" spans="1:7" x14ac:dyDescent="0.2">
      <c r="A115" s="423"/>
      <c r="B115" s="268"/>
      <c r="D115" s="245"/>
      <c r="E115" s="245"/>
      <c r="F115" s="246"/>
      <c r="G115" s="487"/>
    </row>
    <row r="116" spans="1:7" x14ac:dyDescent="0.2">
      <c r="A116" s="423"/>
      <c r="B116" s="268"/>
      <c r="D116" s="245"/>
      <c r="E116" s="245"/>
      <c r="F116" s="246"/>
      <c r="G116" s="487"/>
    </row>
    <row r="117" spans="1:7" x14ac:dyDescent="0.2">
      <c r="A117" s="423"/>
      <c r="B117" s="268"/>
      <c r="D117" s="245"/>
      <c r="E117" s="245"/>
      <c r="F117" s="246"/>
      <c r="G117" s="487"/>
    </row>
    <row r="118" spans="1:7" x14ac:dyDescent="0.2">
      <c r="A118" s="423"/>
      <c r="B118" s="268"/>
      <c r="D118" s="245"/>
      <c r="E118" s="245"/>
      <c r="F118" s="246"/>
      <c r="G118" s="487"/>
    </row>
    <row r="119" spans="1:7" x14ac:dyDescent="0.2">
      <c r="A119" s="423"/>
      <c r="B119" s="423"/>
      <c r="D119" s="245"/>
      <c r="E119" s="245"/>
      <c r="F119" s="246"/>
      <c r="G119" s="487"/>
    </row>
    <row r="120" spans="1:7" x14ac:dyDescent="0.25">
      <c r="A120" s="423"/>
      <c r="B120" s="423"/>
      <c r="F120" s="488"/>
      <c r="G120" s="489"/>
    </row>
    <row r="121" spans="1:7" x14ac:dyDescent="0.25">
      <c r="A121" s="423"/>
      <c r="B121" s="423"/>
      <c r="F121" s="488"/>
      <c r="G121" s="489"/>
    </row>
    <row r="122" spans="1:7" x14ac:dyDescent="0.25">
      <c r="A122" s="423"/>
      <c r="B122" s="423"/>
      <c r="F122" s="488"/>
      <c r="G122" s="489"/>
    </row>
    <row r="123" spans="1:7" x14ac:dyDescent="0.25">
      <c r="A123" s="423"/>
      <c r="B123" s="423"/>
      <c r="F123" s="488"/>
      <c r="G123" s="489"/>
    </row>
    <row r="124" spans="1:7" x14ac:dyDescent="0.25">
      <c r="A124" s="423"/>
      <c r="B124" s="423"/>
      <c r="F124" s="488"/>
      <c r="G124" s="489"/>
    </row>
    <row r="125" spans="1:7" x14ac:dyDescent="0.25">
      <c r="A125" s="423"/>
      <c r="B125" s="423"/>
      <c r="F125" s="488"/>
      <c r="G125" s="489"/>
    </row>
    <row r="126" spans="1:7" x14ac:dyDescent="0.25">
      <c r="A126" s="423"/>
      <c r="B126" s="423"/>
      <c r="F126" s="488"/>
      <c r="G126" s="489"/>
    </row>
    <row r="127" spans="1:7" x14ac:dyDescent="0.25">
      <c r="A127" s="423"/>
      <c r="B127" s="423"/>
      <c r="F127" s="488"/>
      <c r="G127" s="489"/>
    </row>
    <row r="128" spans="1:7" x14ac:dyDescent="0.25">
      <c r="A128" s="423"/>
      <c r="B128" s="423"/>
      <c r="F128" s="488"/>
      <c r="G128" s="489"/>
    </row>
    <row r="129" spans="1:7" x14ac:dyDescent="0.25">
      <c r="A129" s="423"/>
      <c r="B129" s="423"/>
      <c r="F129" s="488"/>
      <c r="G129" s="489"/>
    </row>
    <row r="130" spans="1:7" x14ac:dyDescent="0.25">
      <c r="A130" s="423"/>
      <c r="B130" s="423"/>
      <c r="F130" s="488"/>
      <c r="G130" s="489"/>
    </row>
    <row r="131" spans="1:7" x14ac:dyDescent="0.25">
      <c r="A131" s="423"/>
      <c r="B131" s="423"/>
      <c r="F131" s="488"/>
      <c r="G131" s="489"/>
    </row>
    <row r="132" spans="1:7" x14ac:dyDescent="0.25">
      <c r="A132" s="423"/>
      <c r="B132" s="423"/>
      <c r="D132" s="490"/>
      <c r="E132" s="491"/>
      <c r="F132" s="492"/>
      <c r="G132" s="493"/>
    </row>
    <row r="133" spans="1:7" x14ac:dyDescent="0.25">
      <c r="A133" s="423"/>
      <c r="B133" s="423"/>
      <c r="F133" s="488"/>
      <c r="G133" s="489"/>
    </row>
    <row r="134" spans="1:7" x14ac:dyDescent="0.25">
      <c r="A134" s="423"/>
      <c r="B134" s="423"/>
      <c r="F134" s="488"/>
      <c r="G134" s="489"/>
    </row>
    <row r="135" spans="1:7" x14ac:dyDescent="0.25">
      <c r="A135" s="423"/>
      <c r="B135" s="423"/>
      <c r="F135" s="488"/>
      <c r="G135" s="489"/>
    </row>
    <row r="136" spans="1:7" x14ac:dyDescent="0.25">
      <c r="A136" s="423"/>
      <c r="B136" s="423"/>
      <c r="F136" s="488"/>
      <c r="G136" s="489"/>
    </row>
    <row r="137" spans="1:7" x14ac:dyDescent="0.25">
      <c r="A137" s="423"/>
      <c r="B137" s="423"/>
      <c r="C137" s="494"/>
      <c r="F137" s="488"/>
      <c r="G137" s="489"/>
    </row>
    <row r="138" spans="1:7" x14ac:dyDescent="0.25">
      <c r="A138" s="423"/>
      <c r="B138" s="423"/>
      <c r="C138" s="376"/>
      <c r="D138" s="376"/>
      <c r="E138" s="376"/>
      <c r="F138" s="376"/>
      <c r="G138" s="376"/>
    </row>
    <row r="139" spans="1:7" x14ac:dyDescent="0.25">
      <c r="A139" s="423"/>
      <c r="B139" s="423"/>
      <c r="C139" s="376"/>
      <c r="D139" s="376"/>
      <c r="E139" s="376"/>
      <c r="F139" s="376"/>
      <c r="G139" s="376"/>
    </row>
  </sheetData>
  <sheetProtection algorithmName="SHA-512" hashValue="7fbB4T7UuyHTB9w9nUSTu8bWZfRABj/Ee5ODTCTU5eFibdn8gwvxMydAClULDj9Z+RcZDcOrQSUWL/alIB8hhg==" saltValue="5RKLkZUPboEhHVRMlj5FSw==" spinCount="100000" sheet="1" objects="1" scenarios="1" formatCells="0" formatColumns="0" formatRows="0"/>
  <printOptions horizontalCentered="1"/>
  <pageMargins left="0.70866141732283472" right="0.70866141732283472" top="0.74803149606299213" bottom="0.74803149606299213" header="0.31496062992125984" footer="0.31496062992125984"/>
  <pageSetup paperSize="9" scale="67"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3"/>
  <sheetViews>
    <sheetView view="pageBreakPreview" topLeftCell="A27" zoomScaleNormal="100" zoomScaleSheetLayoutView="100" workbookViewId="0">
      <selection activeCell="F41" activeCellId="2" sqref="F12 F15:F39 F41:F45"/>
    </sheetView>
  </sheetViews>
  <sheetFormatPr defaultColWidth="8.85546875" defaultRowHeight="16.5" x14ac:dyDescent="0.2"/>
  <cols>
    <col min="1" max="1" width="8" style="248" customWidth="1"/>
    <col min="2" max="2" width="2.42578125" style="248" customWidth="1"/>
    <col min="3" max="3" width="38.42578125" style="249" customWidth="1"/>
    <col min="4" max="6" width="10.7109375" style="176" customWidth="1"/>
    <col min="7" max="7" width="10.7109375" style="250" customWidth="1"/>
    <col min="8" max="16384" width="8.85546875" style="172"/>
  </cols>
  <sheetData>
    <row r="1" spans="1:7" x14ac:dyDescent="0.2">
      <c r="A1" s="170" t="s">
        <v>0</v>
      </c>
      <c r="B1" s="604" t="s">
        <v>1</v>
      </c>
      <c r="C1" s="605"/>
      <c r="D1" s="170" t="s">
        <v>2</v>
      </c>
      <c r="E1" s="170" t="s">
        <v>3</v>
      </c>
      <c r="F1" s="170" t="s">
        <v>4</v>
      </c>
      <c r="G1" s="171" t="s">
        <v>5</v>
      </c>
    </row>
    <row r="2" spans="1:7" x14ac:dyDescent="0.2">
      <c r="A2" s="173"/>
      <c r="B2" s="174"/>
      <c r="C2" s="496"/>
      <c r="D2" s="497"/>
      <c r="E2" s="498"/>
      <c r="F2" s="499"/>
      <c r="G2" s="500"/>
    </row>
    <row r="3" spans="1:7" x14ac:dyDescent="0.2">
      <c r="A3" s="173"/>
      <c r="B3" s="180" t="s">
        <v>205</v>
      </c>
      <c r="C3" s="181"/>
      <c r="D3" s="182"/>
      <c r="E3" s="182"/>
      <c r="F3" s="183"/>
      <c r="G3" s="179"/>
    </row>
    <row r="4" spans="1:7" x14ac:dyDescent="0.2">
      <c r="A4" s="173"/>
      <c r="B4" s="180" t="s">
        <v>950</v>
      </c>
      <c r="C4" s="181"/>
      <c r="D4" s="182"/>
      <c r="E4" s="182"/>
      <c r="F4" s="183"/>
      <c r="G4" s="179"/>
    </row>
    <row r="5" spans="1:7" x14ac:dyDescent="0.2">
      <c r="A5" s="173"/>
      <c r="B5" s="184"/>
      <c r="C5" s="181"/>
      <c r="D5" s="182"/>
      <c r="E5" s="182"/>
      <c r="F5" s="183"/>
      <c r="G5" s="179"/>
    </row>
    <row r="6" spans="1:7" x14ac:dyDescent="0.2">
      <c r="A6" s="173">
        <v>5.0999999999999996</v>
      </c>
      <c r="B6" s="180" t="s">
        <v>951</v>
      </c>
      <c r="C6" s="181"/>
      <c r="D6" s="182"/>
      <c r="E6" s="182"/>
      <c r="F6" s="183"/>
      <c r="G6" s="179"/>
    </row>
    <row r="7" spans="1:7" ht="28.15" customHeight="1" x14ac:dyDescent="0.2">
      <c r="A7" s="173"/>
      <c r="B7" s="184" t="s">
        <v>680</v>
      </c>
      <c r="C7" s="397" t="s">
        <v>952</v>
      </c>
      <c r="D7" s="182"/>
      <c r="E7" s="182"/>
      <c r="F7" s="183"/>
      <c r="G7" s="179"/>
    </row>
    <row r="8" spans="1:7" ht="51" x14ac:dyDescent="0.2">
      <c r="A8" s="173"/>
      <c r="B8" s="184" t="s">
        <v>682</v>
      </c>
      <c r="C8" s="397" t="s">
        <v>953</v>
      </c>
      <c r="D8" s="182"/>
      <c r="E8" s="182"/>
      <c r="F8" s="183"/>
      <c r="G8" s="179"/>
    </row>
    <row r="9" spans="1:7" ht="27" x14ac:dyDescent="0.3">
      <c r="A9" s="173"/>
      <c r="B9" s="184" t="s">
        <v>684</v>
      </c>
      <c r="C9" s="397" t="s">
        <v>954</v>
      </c>
      <c r="D9" s="501"/>
      <c r="E9" s="502"/>
      <c r="F9" s="503"/>
      <c r="G9" s="504"/>
    </row>
    <row r="10" spans="1:7" ht="28.9" customHeight="1" x14ac:dyDescent="0.2">
      <c r="A10" s="173"/>
      <c r="B10" s="184" t="s">
        <v>696</v>
      </c>
      <c r="C10" s="397" t="s">
        <v>955</v>
      </c>
      <c r="D10" s="182"/>
      <c r="E10" s="182"/>
      <c r="F10" s="183"/>
      <c r="G10" s="179"/>
    </row>
    <row r="11" spans="1:7" x14ac:dyDescent="0.2">
      <c r="A11" s="173"/>
      <c r="B11" s="184" t="s">
        <v>698</v>
      </c>
      <c r="C11" s="397" t="s">
        <v>701</v>
      </c>
      <c r="D11" s="182"/>
      <c r="E11" s="182"/>
      <c r="F11" s="183"/>
      <c r="G11" s="179"/>
    </row>
    <row r="12" spans="1:7" ht="39.75" x14ac:dyDescent="0.3">
      <c r="A12" s="173"/>
      <c r="B12" s="382" t="s">
        <v>700</v>
      </c>
      <c r="C12" s="505" t="s">
        <v>956</v>
      </c>
      <c r="D12" s="501" t="s">
        <v>957</v>
      </c>
      <c r="E12" s="502">
        <v>12</v>
      </c>
      <c r="F12" s="568"/>
      <c r="G12" s="504">
        <f>SUM(F12*E12)</f>
        <v>0</v>
      </c>
    </row>
    <row r="13" spans="1:7" x14ac:dyDescent="0.3">
      <c r="A13" s="173"/>
      <c r="B13" s="382"/>
      <c r="C13" s="505"/>
      <c r="D13" s="501"/>
      <c r="E13" s="502"/>
      <c r="F13" s="503"/>
      <c r="G13" s="504"/>
    </row>
    <row r="14" spans="1:7" ht="30.75" x14ac:dyDescent="0.3">
      <c r="A14" s="173">
        <v>5.2</v>
      </c>
      <c r="B14" s="184"/>
      <c r="C14" s="506" t="s">
        <v>958</v>
      </c>
      <c r="D14" s="275" t="s">
        <v>959</v>
      </c>
      <c r="E14" s="170"/>
      <c r="F14" s="507" t="s">
        <v>960</v>
      </c>
      <c r="G14" s="216"/>
    </row>
    <row r="15" spans="1:7" ht="14.25" customHeight="1" x14ac:dyDescent="0.3">
      <c r="A15" s="508" t="s">
        <v>961</v>
      </c>
      <c r="B15" s="184"/>
      <c r="C15" s="509" t="s">
        <v>962</v>
      </c>
      <c r="D15" s="510" t="s">
        <v>963</v>
      </c>
      <c r="E15" s="511"/>
      <c r="F15" s="569"/>
      <c r="G15" s="504"/>
    </row>
    <row r="16" spans="1:7" ht="14.25" customHeight="1" x14ac:dyDescent="0.3">
      <c r="A16" s="508" t="s">
        <v>964</v>
      </c>
      <c r="B16" s="184"/>
      <c r="C16" s="509" t="s">
        <v>965</v>
      </c>
      <c r="D16" s="510" t="s">
        <v>963</v>
      </c>
      <c r="E16" s="511"/>
      <c r="F16" s="569"/>
      <c r="G16" s="504"/>
    </row>
    <row r="17" spans="1:7" ht="14.25" customHeight="1" x14ac:dyDescent="0.3">
      <c r="A17" s="508" t="s">
        <v>966</v>
      </c>
      <c r="B17" s="184"/>
      <c r="C17" s="509" t="s">
        <v>967</v>
      </c>
      <c r="D17" s="510" t="s">
        <v>963</v>
      </c>
      <c r="E17" s="511"/>
      <c r="F17" s="569"/>
      <c r="G17" s="504"/>
    </row>
    <row r="18" spans="1:7" ht="30.75" x14ac:dyDescent="0.3">
      <c r="A18" s="508" t="s">
        <v>968</v>
      </c>
      <c r="B18" s="184"/>
      <c r="C18" s="513" t="s">
        <v>969</v>
      </c>
      <c r="D18" s="510" t="s">
        <v>963</v>
      </c>
      <c r="E18" s="511"/>
      <c r="F18" s="569"/>
      <c r="G18" s="504"/>
    </row>
    <row r="19" spans="1:7" ht="14.25" customHeight="1" x14ac:dyDescent="0.3">
      <c r="A19" s="508" t="s">
        <v>970</v>
      </c>
      <c r="B19" s="184"/>
      <c r="C19" s="509" t="s">
        <v>971</v>
      </c>
      <c r="D19" s="510" t="s">
        <v>963</v>
      </c>
      <c r="E19" s="511"/>
      <c r="F19" s="569"/>
      <c r="G19" s="504"/>
    </row>
    <row r="20" spans="1:7" ht="14.25" customHeight="1" x14ac:dyDescent="0.3">
      <c r="A20" s="508" t="s">
        <v>972</v>
      </c>
      <c r="B20" s="184"/>
      <c r="C20" s="509" t="s">
        <v>898</v>
      </c>
      <c r="D20" s="510" t="s">
        <v>963</v>
      </c>
      <c r="E20" s="511"/>
      <c r="F20" s="569"/>
      <c r="G20" s="504"/>
    </row>
    <row r="21" spans="1:7" ht="14.25" customHeight="1" x14ac:dyDescent="0.3">
      <c r="A21" s="508" t="s">
        <v>973</v>
      </c>
      <c r="B21" s="184"/>
      <c r="C21" s="509" t="s">
        <v>900</v>
      </c>
      <c r="D21" s="510" t="s">
        <v>71</v>
      </c>
      <c r="E21" s="511"/>
      <c r="F21" s="569"/>
      <c r="G21" s="504"/>
    </row>
    <row r="22" spans="1:7" ht="14.25" customHeight="1" x14ac:dyDescent="0.3">
      <c r="A22" s="508" t="s">
        <v>974</v>
      </c>
      <c r="B22" s="184"/>
      <c r="C22" s="509" t="s">
        <v>904</v>
      </c>
      <c r="D22" s="510" t="s">
        <v>963</v>
      </c>
      <c r="E22" s="511"/>
      <c r="F22" s="569"/>
      <c r="G22" s="504"/>
    </row>
    <row r="23" spans="1:7" ht="14.25" customHeight="1" x14ac:dyDescent="0.3">
      <c r="A23" s="508" t="s">
        <v>975</v>
      </c>
      <c r="B23" s="184"/>
      <c r="C23" s="509" t="s">
        <v>902</v>
      </c>
      <c r="D23" s="510" t="s">
        <v>963</v>
      </c>
      <c r="E23" s="511"/>
      <c r="F23" s="569"/>
      <c r="G23" s="504"/>
    </row>
    <row r="24" spans="1:7" ht="14.25" customHeight="1" x14ac:dyDescent="0.3">
      <c r="A24" s="508" t="s">
        <v>976</v>
      </c>
      <c r="B24" s="184"/>
      <c r="C24" s="509" t="s">
        <v>898</v>
      </c>
      <c r="D24" s="510" t="s">
        <v>963</v>
      </c>
      <c r="E24" s="511"/>
      <c r="F24" s="569"/>
      <c r="G24" s="504"/>
    </row>
    <row r="25" spans="1:7" ht="14.25" customHeight="1" x14ac:dyDescent="0.3">
      <c r="A25" s="508" t="s">
        <v>977</v>
      </c>
      <c r="B25" s="184"/>
      <c r="C25" s="509" t="s">
        <v>907</v>
      </c>
      <c r="D25" s="510" t="s">
        <v>963</v>
      </c>
      <c r="E25" s="511"/>
      <c r="F25" s="569"/>
      <c r="G25" s="504"/>
    </row>
    <row r="26" spans="1:7" ht="30.75" x14ac:dyDescent="0.3">
      <c r="A26" s="508" t="s">
        <v>978</v>
      </c>
      <c r="B26" s="184"/>
      <c r="C26" s="513" t="s">
        <v>913</v>
      </c>
      <c r="D26" s="510" t="s">
        <v>963</v>
      </c>
      <c r="E26" s="502"/>
      <c r="F26" s="569"/>
      <c r="G26" s="504"/>
    </row>
    <row r="27" spans="1:7" ht="14.25" customHeight="1" x14ac:dyDescent="0.3">
      <c r="A27" s="508" t="s">
        <v>979</v>
      </c>
      <c r="B27" s="184"/>
      <c r="C27" s="509" t="s">
        <v>980</v>
      </c>
      <c r="D27" s="510" t="s">
        <v>963</v>
      </c>
      <c r="E27" s="182"/>
      <c r="F27" s="570"/>
      <c r="G27" s="179"/>
    </row>
    <row r="28" spans="1:7" ht="30.75" x14ac:dyDescent="0.3">
      <c r="A28" s="508" t="s">
        <v>981</v>
      </c>
      <c r="B28" s="184"/>
      <c r="C28" s="513" t="s">
        <v>982</v>
      </c>
      <c r="D28" s="510" t="s">
        <v>963</v>
      </c>
      <c r="E28" s="182"/>
      <c r="F28" s="570"/>
      <c r="G28" s="179"/>
    </row>
    <row r="29" spans="1:7" ht="14.25" customHeight="1" x14ac:dyDescent="0.3">
      <c r="A29" s="508" t="s">
        <v>983</v>
      </c>
      <c r="B29" s="184"/>
      <c r="C29" s="509" t="s">
        <v>984</v>
      </c>
      <c r="D29" s="510" t="s">
        <v>963</v>
      </c>
      <c r="E29" s="182"/>
      <c r="F29" s="570"/>
      <c r="G29" s="179"/>
    </row>
    <row r="30" spans="1:7" ht="30.75" x14ac:dyDescent="0.3">
      <c r="A30" s="508" t="s">
        <v>985</v>
      </c>
      <c r="B30" s="184"/>
      <c r="C30" s="513" t="s">
        <v>986</v>
      </c>
      <c r="D30" s="510" t="s">
        <v>963</v>
      </c>
      <c r="E30" s="182"/>
      <c r="F30" s="570"/>
      <c r="G30" s="179"/>
    </row>
    <row r="31" spans="1:7" ht="14.25" customHeight="1" x14ac:dyDescent="0.3">
      <c r="A31" s="508" t="s">
        <v>987</v>
      </c>
      <c r="B31" s="184"/>
      <c r="C31" s="509" t="s">
        <v>919</v>
      </c>
      <c r="D31" s="510" t="s">
        <v>963</v>
      </c>
      <c r="E31" s="182"/>
      <c r="F31" s="570"/>
      <c r="G31" s="179"/>
    </row>
    <row r="32" spans="1:7" ht="14.25" customHeight="1" x14ac:dyDescent="0.3">
      <c r="A32" s="508" t="s">
        <v>988</v>
      </c>
      <c r="B32" s="184"/>
      <c r="C32" s="509" t="s">
        <v>921</v>
      </c>
      <c r="D32" s="510" t="s">
        <v>963</v>
      </c>
      <c r="E32" s="182"/>
      <c r="F32" s="570"/>
      <c r="G32" s="179"/>
    </row>
    <row r="33" spans="1:7" ht="14.25" customHeight="1" x14ac:dyDescent="0.3">
      <c r="A33" s="508" t="s">
        <v>989</v>
      </c>
      <c r="B33" s="184"/>
      <c r="C33" s="509" t="s">
        <v>923</v>
      </c>
      <c r="D33" s="510" t="s">
        <v>963</v>
      </c>
      <c r="E33" s="182"/>
      <c r="F33" s="570"/>
      <c r="G33" s="179"/>
    </row>
    <row r="34" spans="1:7" ht="14.25" customHeight="1" x14ac:dyDescent="0.3">
      <c r="A34" s="508" t="s">
        <v>990</v>
      </c>
      <c r="B34" s="184"/>
      <c r="C34" s="509" t="s">
        <v>925</v>
      </c>
      <c r="D34" s="510" t="s">
        <v>963</v>
      </c>
      <c r="E34" s="182"/>
      <c r="F34" s="570"/>
      <c r="G34" s="179"/>
    </row>
    <row r="35" spans="1:7" ht="14.25" customHeight="1" x14ac:dyDescent="0.3">
      <c r="A35" s="508" t="s">
        <v>991</v>
      </c>
      <c r="B35" s="184"/>
      <c r="C35" s="509" t="s">
        <v>992</v>
      </c>
      <c r="D35" s="510" t="s">
        <v>963</v>
      </c>
      <c r="E35" s="182"/>
      <c r="F35" s="570"/>
      <c r="G35" s="179"/>
    </row>
    <row r="36" spans="1:7" ht="14.25" customHeight="1" thickBot="1" x14ac:dyDescent="0.35">
      <c r="A36" s="508" t="s">
        <v>993</v>
      </c>
      <c r="B36" s="184"/>
      <c r="C36" s="509" t="s">
        <v>929</v>
      </c>
      <c r="D36" s="510" t="s">
        <v>963</v>
      </c>
      <c r="E36" s="182"/>
      <c r="F36" s="570"/>
      <c r="G36" s="179"/>
    </row>
    <row r="37" spans="1:7" ht="14.25" customHeight="1" thickBot="1" x14ac:dyDescent="0.35">
      <c r="A37" s="508" t="s">
        <v>994</v>
      </c>
      <c r="B37" s="184"/>
      <c r="C37" s="514" t="s">
        <v>931</v>
      </c>
      <c r="D37" s="510" t="s">
        <v>963</v>
      </c>
      <c r="E37" s="182"/>
      <c r="F37" s="570"/>
      <c r="G37" s="179"/>
    </row>
    <row r="38" spans="1:7" ht="14.25" customHeight="1" x14ac:dyDescent="0.3">
      <c r="A38" s="508" t="s">
        <v>995</v>
      </c>
      <c r="B38" s="184"/>
      <c r="C38" s="509" t="s">
        <v>907</v>
      </c>
      <c r="D38" s="510" t="s">
        <v>963</v>
      </c>
      <c r="E38" s="182"/>
      <c r="F38" s="570"/>
      <c r="G38" s="179"/>
    </row>
    <row r="39" spans="1:7" ht="30.75" x14ac:dyDescent="0.3">
      <c r="A39" s="508" t="s">
        <v>996</v>
      </c>
      <c r="B39" s="184"/>
      <c r="C39" s="513" t="s">
        <v>913</v>
      </c>
      <c r="D39" s="510" t="s">
        <v>963</v>
      </c>
      <c r="E39" s="182"/>
      <c r="F39" s="570"/>
      <c r="G39" s="179"/>
    </row>
    <row r="40" spans="1:7" x14ac:dyDescent="0.25">
      <c r="A40" s="515">
        <v>5.3</v>
      </c>
      <c r="B40" s="184"/>
      <c r="C40" s="516" t="s">
        <v>997</v>
      </c>
      <c r="D40" s="275" t="s">
        <v>959</v>
      </c>
      <c r="E40" s="170"/>
      <c r="F40" s="507" t="s">
        <v>960</v>
      </c>
      <c r="G40" s="189"/>
    </row>
    <row r="41" spans="1:7" ht="27" customHeight="1" x14ac:dyDescent="0.25">
      <c r="A41" s="173"/>
      <c r="B41" s="184"/>
      <c r="C41" s="517" t="s">
        <v>998</v>
      </c>
      <c r="D41" s="510" t="s">
        <v>963</v>
      </c>
      <c r="E41" s="182"/>
      <c r="F41" s="570"/>
      <c r="G41" s="179"/>
    </row>
    <row r="42" spans="1:7" ht="30" x14ac:dyDescent="0.25">
      <c r="A42" s="173"/>
      <c r="B42" s="184"/>
      <c r="C42" s="513" t="s">
        <v>999</v>
      </c>
      <c r="D42" s="510" t="s">
        <v>963</v>
      </c>
      <c r="E42" s="182"/>
      <c r="F42" s="570"/>
      <c r="G42" s="179"/>
    </row>
    <row r="43" spans="1:7" x14ac:dyDescent="0.25">
      <c r="A43" s="173"/>
      <c r="B43" s="184"/>
      <c r="C43" s="509" t="s">
        <v>1000</v>
      </c>
      <c r="D43" s="182" t="s">
        <v>556</v>
      </c>
      <c r="E43" s="182"/>
      <c r="F43" s="570"/>
      <c r="G43" s="179"/>
    </row>
    <row r="44" spans="1:7" x14ac:dyDescent="0.25">
      <c r="A44" s="173"/>
      <c r="B44" s="184"/>
      <c r="C44" s="509" t="s">
        <v>1001</v>
      </c>
      <c r="D44" s="510" t="s">
        <v>963</v>
      </c>
      <c r="E44" s="182"/>
      <c r="F44" s="570"/>
      <c r="G44" s="179"/>
    </row>
    <row r="45" spans="1:7" ht="30" x14ac:dyDescent="0.25">
      <c r="A45" s="173"/>
      <c r="B45" s="184"/>
      <c r="C45" s="513" t="s">
        <v>1002</v>
      </c>
      <c r="D45" s="182" t="s">
        <v>556</v>
      </c>
      <c r="E45" s="182"/>
      <c r="F45" s="570"/>
      <c r="G45" s="179"/>
    </row>
    <row r="46" spans="1:7" x14ac:dyDescent="0.2">
      <c r="A46" s="518"/>
      <c r="B46" s="384"/>
      <c r="C46" s="519"/>
      <c r="D46" s="222"/>
      <c r="E46" s="222"/>
      <c r="F46" s="223"/>
      <c r="G46" s="520"/>
    </row>
    <row r="47" spans="1:7" s="241" customFormat="1" x14ac:dyDescent="0.3">
      <c r="A47" s="242"/>
      <c r="B47" s="242"/>
      <c r="C47" s="243"/>
      <c r="D47" s="245"/>
      <c r="E47" s="245"/>
      <c r="F47" s="246"/>
      <c r="G47" s="638">
        <f>SUM(G2:G46)</f>
        <v>0</v>
      </c>
    </row>
    <row r="48" spans="1:7" s="241" customFormat="1" x14ac:dyDescent="0.3">
      <c r="A48" s="242"/>
      <c r="B48" s="242"/>
      <c r="D48" s="245"/>
      <c r="E48" s="247" t="s">
        <v>687</v>
      </c>
      <c r="F48" s="245"/>
      <c r="G48" s="607"/>
    </row>
    <row r="52" spans="3:5" x14ac:dyDescent="0.25">
      <c r="E52" s="247"/>
    </row>
    <row r="53" spans="3:5" x14ac:dyDescent="0.2">
      <c r="C53" s="241"/>
    </row>
  </sheetData>
  <sheetProtection algorithmName="SHA-512" hashValue="ZD8iS7vXii/P7dn8mqZc5tMx17oK4Bg2mvs/uAluG+JrC3w4Vc6TVnUEJCEXVCoUZPTqIN7lrWBYv93ixLHyaw==" saltValue="u8uDZH/Gb7hZBnKdDJeW0A==" spinCount="100000" sheet="1" objects="1" scenarios="1" formatCells="0" formatColumns="0" formatRows="0"/>
  <mergeCells count="2">
    <mergeCell ref="B1:C1"/>
    <mergeCell ref="G47:G48"/>
  </mergeCells>
  <printOptions horizontalCentered="1"/>
  <pageMargins left="0.70866141732283472" right="0.70866141732283472" top="0.74803149606299213" bottom="0.74803149606299213" header="0.31496062992125984" footer="0.31496062992125984"/>
  <pageSetup paperSize="9" scale="7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3"/>
  <sheetViews>
    <sheetView view="pageBreakPreview" zoomScale="115" zoomScaleNormal="100" zoomScaleSheetLayoutView="115" workbookViewId="0">
      <selection activeCell="B12" sqref="B12"/>
    </sheetView>
  </sheetViews>
  <sheetFormatPr defaultColWidth="8.85546875" defaultRowHeight="16.5" x14ac:dyDescent="0.2"/>
  <cols>
    <col min="1" max="1" width="8" style="248" customWidth="1"/>
    <col min="2" max="2" width="38.42578125" style="249" customWidth="1"/>
    <col min="3" max="3" width="5.140625" style="176" customWidth="1"/>
    <col min="4" max="5" width="10.7109375" style="176" customWidth="1"/>
    <col min="6" max="6" width="16.85546875" style="176" customWidth="1"/>
    <col min="7" max="16384" width="8.85546875" style="172"/>
  </cols>
  <sheetData>
    <row r="1" spans="1:7" x14ac:dyDescent="0.2">
      <c r="A1" s="521"/>
      <c r="B1" s="522"/>
      <c r="C1" s="497"/>
      <c r="D1" s="498"/>
      <c r="E1" s="499"/>
      <c r="F1" s="523"/>
    </row>
    <row r="2" spans="1:7" x14ac:dyDescent="0.2">
      <c r="A2" s="173"/>
      <c r="B2" s="524" t="s">
        <v>1003</v>
      </c>
      <c r="C2" s="525"/>
      <c r="D2" s="182"/>
      <c r="E2" s="183"/>
      <c r="F2" s="183"/>
    </row>
    <row r="3" spans="1:7" x14ac:dyDescent="0.2">
      <c r="A3" s="173"/>
      <c r="B3" s="526"/>
      <c r="C3" s="525"/>
      <c r="D3" s="182"/>
      <c r="E3" s="183"/>
      <c r="F3" s="183"/>
    </row>
    <row r="4" spans="1:7" x14ac:dyDescent="0.2">
      <c r="A4" s="527" t="s">
        <v>1004</v>
      </c>
      <c r="B4" s="528"/>
      <c r="C4" s="525"/>
      <c r="D4" s="511" t="s">
        <v>1005</v>
      </c>
      <c r="E4" s="183"/>
      <c r="F4" s="512" t="s">
        <v>1006</v>
      </c>
    </row>
    <row r="5" spans="1:7" x14ac:dyDescent="0.2">
      <c r="A5" s="173"/>
      <c r="B5" s="528"/>
      <c r="C5" s="525"/>
      <c r="D5" s="182"/>
      <c r="E5" s="183"/>
      <c r="F5" s="183"/>
    </row>
    <row r="6" spans="1:7" x14ac:dyDescent="0.2">
      <c r="A6" s="173" t="s">
        <v>1007</v>
      </c>
      <c r="B6" s="484" t="s">
        <v>1008</v>
      </c>
      <c r="C6" s="525"/>
      <c r="D6" s="182"/>
      <c r="E6" s="183"/>
      <c r="F6" s="183">
        <f>'Landscaping 1'!G34</f>
        <v>0</v>
      </c>
      <c r="G6" s="484"/>
    </row>
    <row r="7" spans="1:7" x14ac:dyDescent="0.2">
      <c r="A7" s="173"/>
      <c r="B7" s="484"/>
      <c r="C7" s="525"/>
      <c r="D7" s="182"/>
      <c r="E7" s="529"/>
      <c r="F7" s="529"/>
      <c r="G7" s="484"/>
    </row>
    <row r="8" spans="1:7" x14ac:dyDescent="0.2">
      <c r="A8" s="173" t="s">
        <v>1009</v>
      </c>
      <c r="B8" s="530" t="s">
        <v>1010</v>
      </c>
      <c r="C8" s="525"/>
      <c r="D8" s="182"/>
      <c r="E8" s="529"/>
      <c r="F8" s="529">
        <f>'Landscaping 2'!G113</f>
        <v>0</v>
      </c>
      <c r="G8" s="484"/>
    </row>
    <row r="9" spans="1:7" x14ac:dyDescent="0.2">
      <c r="A9" s="173"/>
      <c r="B9" s="530"/>
      <c r="C9" s="525"/>
      <c r="D9" s="182"/>
      <c r="E9" s="529"/>
      <c r="F9" s="529"/>
      <c r="G9" s="484"/>
    </row>
    <row r="10" spans="1:7" x14ac:dyDescent="0.2">
      <c r="A10" s="173" t="s">
        <v>1011</v>
      </c>
      <c r="B10" s="531" t="s">
        <v>1012</v>
      </c>
      <c r="C10" s="525"/>
      <c r="D10" s="182"/>
      <c r="E10" s="529"/>
      <c r="F10" s="529">
        <f>'Landscaping 3'!G76</f>
        <v>0</v>
      </c>
      <c r="G10" s="484"/>
    </row>
    <row r="11" spans="1:7" x14ac:dyDescent="0.2">
      <c r="A11" s="173"/>
      <c r="B11" s="531"/>
      <c r="C11" s="525"/>
      <c r="D11" s="182"/>
      <c r="E11" s="529"/>
      <c r="F11" s="529"/>
      <c r="G11" s="484"/>
    </row>
    <row r="12" spans="1:7" x14ac:dyDescent="0.2">
      <c r="A12" s="173" t="s">
        <v>1013</v>
      </c>
      <c r="B12" s="531" t="s">
        <v>1014</v>
      </c>
      <c r="C12" s="525"/>
      <c r="D12" s="182"/>
      <c r="E12" s="529"/>
      <c r="F12" s="529">
        <f>'Landscaping 4'!G63</f>
        <v>0</v>
      </c>
      <c r="G12" s="484"/>
    </row>
    <row r="13" spans="1:7" x14ac:dyDescent="0.2">
      <c r="A13" s="173"/>
      <c r="B13" s="531"/>
      <c r="C13" s="525"/>
      <c r="D13" s="182"/>
      <c r="E13" s="529"/>
      <c r="F13" s="529"/>
      <c r="G13" s="484"/>
    </row>
    <row r="14" spans="1:7" x14ac:dyDescent="0.2">
      <c r="A14" s="173" t="s">
        <v>1015</v>
      </c>
      <c r="B14" s="531" t="s">
        <v>1016</v>
      </c>
      <c r="C14" s="525"/>
      <c r="D14" s="182"/>
      <c r="E14" s="529"/>
      <c r="F14" s="529">
        <f>'Landscaping 5'!G47</f>
        <v>0</v>
      </c>
      <c r="G14" s="484"/>
    </row>
    <row r="15" spans="1:7" x14ac:dyDescent="0.2">
      <c r="A15" s="173"/>
      <c r="B15" s="531"/>
      <c r="C15" s="525"/>
      <c r="D15" s="182"/>
      <c r="E15" s="529"/>
      <c r="F15" s="529"/>
      <c r="G15" s="484"/>
    </row>
    <row r="16" spans="1:7" s="241" customFormat="1" x14ac:dyDescent="0.3">
      <c r="A16" s="235"/>
      <c r="B16" s="532"/>
      <c r="C16" s="533"/>
      <c r="D16" s="238"/>
      <c r="E16" s="239"/>
      <c r="F16" s="534"/>
    </row>
    <row r="17" spans="1:6" s="241" customFormat="1" x14ac:dyDescent="0.3">
      <c r="A17" s="242"/>
      <c r="B17" s="243"/>
      <c r="C17" s="244"/>
      <c r="D17" s="245"/>
      <c r="E17" s="246"/>
      <c r="F17" s="639">
        <f>SUM(F6,F8,F10,F12,F14)</f>
        <v>0</v>
      </c>
    </row>
    <row r="18" spans="1:6" s="535" customFormat="1" x14ac:dyDescent="0.3">
      <c r="A18" s="242"/>
      <c r="C18" s="536"/>
      <c r="D18" s="537" t="s">
        <v>1017</v>
      </c>
      <c r="E18" s="536"/>
      <c r="F18" s="640"/>
    </row>
    <row r="22" spans="1:6" x14ac:dyDescent="0.25">
      <c r="D22" s="247"/>
    </row>
    <row r="23" spans="1:6" x14ac:dyDescent="0.2">
      <c r="B23" s="241"/>
    </row>
  </sheetData>
  <sheetProtection algorithmName="SHA-512" hashValue="KJjh87ka9jx3yLkchYFOYICGG+LvJtQ0ftRyJ9fP7CwBJ4eWOYQVZ+y6hTyz3tn1SS2kjoCF4pJNqU9cZwFI5w==" saltValue="932ykeK/6hVUUhC/AqGNhQ==" spinCount="100000" sheet="1" objects="1" scenarios="1" formatCells="0" formatColumns="0" formatRows="0"/>
  <mergeCells count="1">
    <mergeCell ref="F17:F18"/>
  </mergeCells>
  <pageMargins left="0.70866141732283472" right="0.70866141732283472" top="0.74803149606299213" bottom="0.74803149606299213" header="0.31496062992125984" footer="0.31496062992125984"/>
  <pageSetup paperSize="9" scale="99"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BA2EC030CFB34D99ED0ED0401AD601" ma:contentTypeVersion="12" ma:contentTypeDescription="Create a new document." ma:contentTypeScope="" ma:versionID="39c8424738cf80fb2afea4eafdeaa716">
  <xsd:schema xmlns:xsd="http://www.w3.org/2001/XMLSchema" xmlns:xs="http://www.w3.org/2001/XMLSchema" xmlns:p="http://schemas.microsoft.com/office/2006/metadata/properties" xmlns:ns2="8ade0b51-4349-4a21-b81b-b60533ff9046" xmlns:ns3="48b3ceb3-bb7a-4bdc-9959-19e5cd02e09f" targetNamespace="http://schemas.microsoft.com/office/2006/metadata/properties" ma:root="true" ma:fieldsID="e3db1be7fe21f75e369cc05d9fa3e70f" ns2:_="" ns3:_="">
    <xsd:import namespace="8ade0b51-4349-4a21-b81b-b60533ff9046"/>
    <xsd:import namespace="48b3ceb3-bb7a-4bdc-9959-19e5cd02e0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e0b51-4349-4a21-b81b-b60533ff90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b3ceb3-bb7a-4bdc-9959-19e5cd02e09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81B560-74F6-4FB7-A91B-2CCC51E9AC5E}"/>
</file>

<file path=customXml/itemProps2.xml><?xml version="1.0" encoding="utf-8"?>
<ds:datastoreItem xmlns:ds="http://schemas.openxmlformats.org/officeDocument/2006/customXml" ds:itemID="{65A1B1E0-1499-407D-93E4-5AD02F255751}"/>
</file>

<file path=customXml/itemProps3.xml><?xml version="1.0" encoding="utf-8"?>
<ds:datastoreItem xmlns:ds="http://schemas.openxmlformats.org/officeDocument/2006/customXml" ds:itemID="{B79A9F8D-333F-4B65-831E-5851C0CADE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Civil &amp; Building</vt:lpstr>
      <vt:lpstr>Electrical</vt:lpstr>
      <vt:lpstr>Landscaping 1</vt:lpstr>
      <vt:lpstr>Landscaping 2</vt:lpstr>
      <vt:lpstr>Landscaping 3</vt:lpstr>
      <vt:lpstr>Landscaping 4</vt:lpstr>
      <vt:lpstr>Landscaping 5</vt:lpstr>
      <vt:lpstr>Landscaping 6</vt:lpstr>
      <vt:lpstr>Electrical!Print_Area</vt:lpstr>
      <vt:lpstr>'Landscaping 1'!Print_Area</vt:lpstr>
      <vt:lpstr>'Landscaping 2'!Print_Area</vt:lpstr>
      <vt:lpstr>'Landscaping 3'!Print_Area</vt:lpstr>
      <vt:lpstr>'Landscaping 4'!Print_Area</vt:lpstr>
      <vt:lpstr>'Civil &amp; Building'!Print_Titles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Agjee</dc:creator>
  <cp:lastModifiedBy>Ismail Agjee</cp:lastModifiedBy>
  <cp:lastPrinted>2020-11-09T20:16:44Z</cp:lastPrinted>
  <dcterms:created xsi:type="dcterms:W3CDTF">2020-11-09T18:57:18Z</dcterms:created>
  <dcterms:modified xsi:type="dcterms:W3CDTF">2020-11-09T20:59:50Z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0x0101004EBA2EC030CFB34D99ED0ED0401AD601</vt:lpwstr>
  </property>
</Properties>
</file>